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C:\Users\Jan\Documents\60\9-08 2017 do 15-7-2018\9-Jihlava\2018\Příprava PD\PD\F Soupis prací a dodávek\"/>
    </mc:Choice>
  </mc:AlternateContent>
  <xr:revisionPtr revIDLastSave="0" documentId="8_{EF6B91E2-2E27-424D-A987-8B8F90F475B6}" xr6:coauthVersionLast="36" xr6:coauthVersionMax="36" xr10:uidLastSave="{00000000-0000-0000-0000-000000000000}"/>
  <bookViews>
    <workbookView xWindow="0" yWindow="0" windowWidth="30720" windowHeight="12852" xr2:uid="{00000000-000D-0000-FFFF-FFFF00000000}"/>
  </bookViews>
  <sheets>
    <sheet name="D.1.4.2 - ZTI" sheetId="4" r:id="rId1"/>
    <sheet name="Pokyny pro vyplnění" sheetId="7" r:id="rId2"/>
  </sheets>
  <definedNames>
    <definedName name="_xlnm._FilterDatabase" localSheetId="0" hidden="1">'D.1.4.2 - ZTI'!$C$84:$K$140</definedName>
    <definedName name="_xlnm.Print_Titles" localSheetId="0">'D.1.4.2 - ZTI'!$84:$84</definedName>
    <definedName name="_xlnm.Print_Area" localSheetId="0">'D.1.4.2 - ZTI'!$C$4:$J$36,'D.1.4.2 - ZTI'!$C$42:$J$66,'D.1.4.2 - ZTI'!$C$72:$K$140</definedName>
    <definedName name="_xlnm.Print_Area" localSheetId="1">'Pokyny pro vyplnění'!$B$2:$K$69,'Pokyny pro vyplnění'!$B$72:$K$116,'Pokyny pro vyplnění'!$B$119:$K$188,'Pokyny pro vyplnění'!$B$196:$K$216</definedName>
  </definedNames>
  <calcPr calcId="162913"/>
</workbook>
</file>

<file path=xl/calcChain.xml><?xml version="1.0" encoding="utf-8"?>
<calcChain xmlns="http://schemas.openxmlformats.org/spreadsheetml/2006/main">
  <c r="BI140" i="4" l="1"/>
  <c r="BH140" i="4"/>
  <c r="BG140" i="4"/>
  <c r="BF140" i="4"/>
  <c r="T140" i="4"/>
  <c r="T139" i="4" s="1"/>
  <c r="T138" i="4" s="1"/>
  <c r="R140" i="4"/>
  <c r="R139" i="4" s="1"/>
  <c r="R138" i="4" s="1"/>
  <c r="P140" i="4"/>
  <c r="P139" i="4" s="1"/>
  <c r="P138" i="4" s="1"/>
  <c r="BK140" i="4"/>
  <c r="BK139" i="4" s="1"/>
  <c r="J139" i="4" s="1"/>
  <c r="J65" i="4" s="1"/>
  <c r="J140" i="4"/>
  <c r="BE140" i="4"/>
  <c r="BI137" i="4"/>
  <c r="BH137" i="4"/>
  <c r="BG137" i="4"/>
  <c r="BF137" i="4"/>
  <c r="T137" i="4"/>
  <c r="R137" i="4"/>
  <c r="P137" i="4"/>
  <c r="BK137" i="4"/>
  <c r="J137" i="4"/>
  <c r="BE137" i="4"/>
  <c r="BI136" i="4"/>
  <c r="BH136" i="4"/>
  <c r="BG136" i="4"/>
  <c r="BF136" i="4"/>
  <c r="T136" i="4"/>
  <c r="R136" i="4"/>
  <c r="P136" i="4"/>
  <c r="BK136" i="4"/>
  <c r="J136" i="4"/>
  <c r="BE136" i="4" s="1"/>
  <c r="BI135" i="4"/>
  <c r="BH135" i="4"/>
  <c r="BG135" i="4"/>
  <c r="BF135" i="4"/>
  <c r="T135" i="4"/>
  <c r="R135" i="4"/>
  <c r="P135" i="4"/>
  <c r="BK135" i="4"/>
  <c r="J135" i="4"/>
  <c r="BE135" i="4" s="1"/>
  <c r="BI134" i="4"/>
  <c r="BH134" i="4"/>
  <c r="BG134" i="4"/>
  <c r="BF134" i="4"/>
  <c r="T134" i="4"/>
  <c r="R134" i="4"/>
  <c r="P134" i="4"/>
  <c r="BK134" i="4"/>
  <c r="J134" i="4"/>
  <c r="BE134" i="4"/>
  <c r="BI133" i="4"/>
  <c r="BH133" i="4"/>
  <c r="BG133" i="4"/>
  <c r="BF133" i="4"/>
  <c r="T133" i="4"/>
  <c r="R133" i="4"/>
  <c r="P133" i="4"/>
  <c r="BK133" i="4"/>
  <c r="J133" i="4"/>
  <c r="BE133" i="4"/>
  <c r="BI132" i="4"/>
  <c r="BH132" i="4"/>
  <c r="BG132" i="4"/>
  <c r="BF132" i="4"/>
  <c r="T132" i="4"/>
  <c r="R132" i="4"/>
  <c r="P132" i="4"/>
  <c r="BK132" i="4"/>
  <c r="J132" i="4"/>
  <c r="BE132" i="4"/>
  <c r="BI131" i="4"/>
  <c r="BH131" i="4"/>
  <c r="BG131" i="4"/>
  <c r="BF131" i="4"/>
  <c r="T131" i="4"/>
  <c r="R131" i="4"/>
  <c r="P131" i="4"/>
  <c r="BK131" i="4"/>
  <c r="J131" i="4"/>
  <c r="BE131" i="4" s="1"/>
  <c r="BI130" i="4"/>
  <c r="BH130" i="4"/>
  <c r="BG130" i="4"/>
  <c r="BF130" i="4"/>
  <c r="T130" i="4"/>
  <c r="R130" i="4"/>
  <c r="P130" i="4"/>
  <c r="BK130" i="4"/>
  <c r="J130" i="4"/>
  <c r="BE130" i="4" s="1"/>
  <c r="BI129" i="4"/>
  <c r="BH129" i="4"/>
  <c r="BG129" i="4"/>
  <c r="BF129" i="4"/>
  <c r="T129" i="4"/>
  <c r="R129" i="4"/>
  <c r="P129" i="4"/>
  <c r="BK129" i="4"/>
  <c r="J129" i="4"/>
  <c r="BE129" i="4" s="1"/>
  <c r="BI127" i="4"/>
  <c r="BH127" i="4"/>
  <c r="BG127" i="4"/>
  <c r="BF127" i="4"/>
  <c r="T127" i="4"/>
  <c r="R127" i="4"/>
  <c r="P127" i="4"/>
  <c r="BK127" i="4"/>
  <c r="J127" i="4"/>
  <c r="BE127" i="4" s="1"/>
  <c r="BI126" i="4"/>
  <c r="BH126" i="4"/>
  <c r="BG126" i="4"/>
  <c r="BF126" i="4"/>
  <c r="T126" i="4"/>
  <c r="R126" i="4"/>
  <c r="P126" i="4"/>
  <c r="BK126" i="4"/>
  <c r="J126" i="4"/>
  <c r="BE126" i="4" s="1"/>
  <c r="BI125" i="4"/>
  <c r="BH125" i="4"/>
  <c r="BG125" i="4"/>
  <c r="BF125" i="4"/>
  <c r="T125" i="4"/>
  <c r="R125" i="4"/>
  <c r="P125" i="4"/>
  <c r="BK125" i="4"/>
  <c r="J125" i="4"/>
  <c r="BE125" i="4" s="1"/>
  <c r="BI124" i="4"/>
  <c r="BH124" i="4"/>
  <c r="BG124" i="4"/>
  <c r="BF124" i="4"/>
  <c r="T124" i="4"/>
  <c r="R124" i="4"/>
  <c r="P124" i="4"/>
  <c r="BK124" i="4"/>
  <c r="J124" i="4"/>
  <c r="BE124" i="4" s="1"/>
  <c r="BI123" i="4"/>
  <c r="BH123" i="4"/>
  <c r="BG123" i="4"/>
  <c r="BF123" i="4"/>
  <c r="T123" i="4"/>
  <c r="R123" i="4"/>
  <c r="P123" i="4"/>
  <c r="BK123" i="4"/>
  <c r="J123" i="4"/>
  <c r="BE123" i="4" s="1"/>
  <c r="BI122" i="4"/>
  <c r="BH122" i="4"/>
  <c r="BG122" i="4"/>
  <c r="BF122" i="4"/>
  <c r="T122" i="4"/>
  <c r="R122" i="4"/>
  <c r="P122" i="4"/>
  <c r="BK122" i="4"/>
  <c r="J122" i="4"/>
  <c r="BE122" i="4" s="1"/>
  <c r="BI121" i="4"/>
  <c r="BH121" i="4"/>
  <c r="BG121" i="4"/>
  <c r="BF121" i="4"/>
  <c r="T121" i="4"/>
  <c r="R121" i="4"/>
  <c r="P121" i="4"/>
  <c r="BK121" i="4"/>
  <c r="J121" i="4"/>
  <c r="BE121" i="4" s="1"/>
  <c r="BI120" i="4"/>
  <c r="BH120" i="4"/>
  <c r="BG120" i="4"/>
  <c r="BF120" i="4"/>
  <c r="T120" i="4"/>
  <c r="R120" i="4"/>
  <c r="P120" i="4"/>
  <c r="BK120" i="4"/>
  <c r="J120" i="4"/>
  <c r="BE120" i="4" s="1"/>
  <c r="BI119" i="4"/>
  <c r="BH119" i="4"/>
  <c r="BG119" i="4"/>
  <c r="BF119" i="4"/>
  <c r="T119" i="4"/>
  <c r="R119" i="4"/>
  <c r="P119" i="4"/>
  <c r="BK119" i="4"/>
  <c r="J119" i="4"/>
  <c r="BE119" i="4" s="1"/>
  <c r="BI118" i="4"/>
  <c r="BH118" i="4"/>
  <c r="BG118" i="4"/>
  <c r="BF118" i="4"/>
  <c r="T118" i="4"/>
  <c r="R118" i="4"/>
  <c r="P118" i="4"/>
  <c r="BK118" i="4"/>
  <c r="J118" i="4"/>
  <c r="BE118" i="4" s="1"/>
  <c r="BI117" i="4"/>
  <c r="BH117" i="4"/>
  <c r="BG117" i="4"/>
  <c r="BF117" i="4"/>
  <c r="T117" i="4"/>
  <c r="R117" i="4"/>
  <c r="P117" i="4"/>
  <c r="BK117" i="4"/>
  <c r="J117" i="4"/>
  <c r="BE117" i="4" s="1"/>
  <c r="BI116" i="4"/>
  <c r="BH116" i="4"/>
  <c r="BG116" i="4"/>
  <c r="BF116" i="4"/>
  <c r="T116" i="4"/>
  <c r="R116" i="4"/>
  <c r="P116" i="4"/>
  <c r="BK116" i="4"/>
  <c r="J116" i="4"/>
  <c r="BE116" i="4" s="1"/>
  <c r="BI115" i="4"/>
  <c r="BH115" i="4"/>
  <c r="BG115" i="4"/>
  <c r="BF115" i="4"/>
  <c r="T115" i="4"/>
  <c r="R115" i="4"/>
  <c r="P115" i="4"/>
  <c r="BK115" i="4"/>
  <c r="J115" i="4"/>
  <c r="BE115" i="4"/>
  <c r="BI114" i="4"/>
  <c r="BH114" i="4"/>
  <c r="BG114" i="4"/>
  <c r="BF114" i="4"/>
  <c r="T114" i="4"/>
  <c r="R114" i="4"/>
  <c r="P114" i="4"/>
  <c r="BK114" i="4"/>
  <c r="J114" i="4"/>
  <c r="BE114" i="4" s="1"/>
  <c r="BI112" i="4"/>
  <c r="BH112" i="4"/>
  <c r="BG112" i="4"/>
  <c r="BF112" i="4"/>
  <c r="T112" i="4"/>
  <c r="R112" i="4"/>
  <c r="P112" i="4"/>
  <c r="BK112" i="4"/>
  <c r="J112" i="4"/>
  <c r="BE112" i="4" s="1"/>
  <c r="BI111" i="4"/>
  <c r="BH111" i="4"/>
  <c r="BG111" i="4"/>
  <c r="BF111" i="4"/>
  <c r="T111" i="4"/>
  <c r="R111" i="4"/>
  <c r="P111" i="4"/>
  <c r="BK111" i="4"/>
  <c r="J111" i="4"/>
  <c r="BE111" i="4" s="1"/>
  <c r="BI110" i="4"/>
  <c r="BH110" i="4"/>
  <c r="BG110" i="4"/>
  <c r="BF110" i="4"/>
  <c r="T110" i="4"/>
  <c r="R110" i="4"/>
  <c r="P110" i="4"/>
  <c r="BK110" i="4"/>
  <c r="J110" i="4"/>
  <c r="BE110" i="4"/>
  <c r="BI109" i="4"/>
  <c r="BH109" i="4"/>
  <c r="BG109" i="4"/>
  <c r="BF109" i="4"/>
  <c r="T109" i="4"/>
  <c r="R109" i="4"/>
  <c r="P109" i="4"/>
  <c r="BK109" i="4"/>
  <c r="J109" i="4"/>
  <c r="BE109" i="4" s="1"/>
  <c r="BI108" i="4"/>
  <c r="BH108" i="4"/>
  <c r="BG108" i="4"/>
  <c r="BF108" i="4"/>
  <c r="T108" i="4"/>
  <c r="R108" i="4"/>
  <c r="P108" i="4"/>
  <c r="BK108" i="4"/>
  <c r="J108" i="4"/>
  <c r="BE108" i="4"/>
  <c r="BI107" i="4"/>
  <c r="BH107" i="4"/>
  <c r="BG107" i="4"/>
  <c r="BF107" i="4"/>
  <c r="T107" i="4"/>
  <c r="R107" i="4"/>
  <c r="P107" i="4"/>
  <c r="BK107" i="4"/>
  <c r="J107" i="4"/>
  <c r="BE107" i="4"/>
  <c r="BI106" i="4"/>
  <c r="BH106" i="4"/>
  <c r="BG106" i="4"/>
  <c r="BF106" i="4"/>
  <c r="T106" i="4"/>
  <c r="R106" i="4"/>
  <c r="P106" i="4"/>
  <c r="BK106" i="4"/>
  <c r="J106" i="4"/>
  <c r="BE106" i="4" s="1"/>
  <c r="BI105" i="4"/>
  <c r="BH105" i="4"/>
  <c r="BG105" i="4"/>
  <c r="BF105" i="4"/>
  <c r="T105" i="4"/>
  <c r="R105" i="4"/>
  <c r="P105" i="4"/>
  <c r="BK105" i="4"/>
  <c r="J105" i="4"/>
  <c r="BE105" i="4" s="1"/>
  <c r="BI104" i="4"/>
  <c r="BH104" i="4"/>
  <c r="BG104" i="4"/>
  <c r="BF104" i="4"/>
  <c r="T104" i="4"/>
  <c r="R104" i="4"/>
  <c r="P104" i="4"/>
  <c r="BK104" i="4"/>
  <c r="J104" i="4"/>
  <c r="BE104" i="4" s="1"/>
  <c r="BI103" i="4"/>
  <c r="BH103" i="4"/>
  <c r="BG103" i="4"/>
  <c r="BF103" i="4"/>
  <c r="T103" i="4"/>
  <c r="R103" i="4"/>
  <c r="P103" i="4"/>
  <c r="BK103" i="4"/>
  <c r="J103" i="4"/>
  <c r="BE103" i="4" s="1"/>
  <c r="BI102" i="4"/>
  <c r="BH102" i="4"/>
  <c r="BG102" i="4"/>
  <c r="BF102" i="4"/>
  <c r="T102" i="4"/>
  <c r="R102" i="4"/>
  <c r="P102" i="4"/>
  <c r="BK102" i="4"/>
  <c r="J102" i="4"/>
  <c r="BE102" i="4"/>
  <c r="BI99" i="4"/>
  <c r="BH99" i="4"/>
  <c r="BG99" i="4"/>
  <c r="BF99" i="4"/>
  <c r="T99" i="4"/>
  <c r="R99" i="4"/>
  <c r="P99" i="4"/>
  <c r="BK99" i="4"/>
  <c r="J99" i="4"/>
  <c r="BE99" i="4" s="1"/>
  <c r="BI97" i="4"/>
  <c r="BH97" i="4"/>
  <c r="BG97" i="4"/>
  <c r="BF97" i="4"/>
  <c r="T97" i="4"/>
  <c r="R97" i="4"/>
  <c r="P97" i="4"/>
  <c r="BK97" i="4"/>
  <c r="J97" i="4"/>
  <c r="BE97" i="4" s="1"/>
  <c r="BI96" i="4"/>
  <c r="BH96" i="4"/>
  <c r="BG96" i="4"/>
  <c r="BF96" i="4"/>
  <c r="T96" i="4"/>
  <c r="R96" i="4"/>
  <c r="P96" i="4"/>
  <c r="BK96" i="4"/>
  <c r="J96" i="4"/>
  <c r="BE96" i="4" s="1"/>
  <c r="BI94" i="4"/>
  <c r="BH94" i="4"/>
  <c r="BG94" i="4"/>
  <c r="BF94" i="4"/>
  <c r="T94" i="4"/>
  <c r="R94" i="4"/>
  <c r="P94" i="4"/>
  <c r="BK94" i="4"/>
  <c r="J94" i="4"/>
  <c r="BE94" i="4" s="1"/>
  <c r="BI93" i="4"/>
  <c r="BH93" i="4"/>
  <c r="BG93" i="4"/>
  <c r="BF93" i="4"/>
  <c r="T93" i="4"/>
  <c r="R93" i="4"/>
  <c r="P93" i="4"/>
  <c r="BK93" i="4"/>
  <c r="J93" i="4"/>
  <c r="BE93" i="4" s="1"/>
  <c r="BI91" i="4"/>
  <c r="BH91" i="4"/>
  <c r="BG91" i="4"/>
  <c r="BF91" i="4"/>
  <c r="T91" i="4"/>
  <c r="R91" i="4"/>
  <c r="P91" i="4"/>
  <c r="BK91" i="4"/>
  <c r="J91" i="4"/>
  <c r="BE91" i="4" s="1"/>
  <c r="BI90" i="4"/>
  <c r="BH90" i="4"/>
  <c r="BG90" i="4"/>
  <c r="BF90" i="4"/>
  <c r="T90" i="4"/>
  <c r="R90" i="4"/>
  <c r="P90" i="4"/>
  <c r="BK90" i="4"/>
  <c r="J90" i="4"/>
  <c r="BE90" i="4"/>
  <c r="BI89" i="4"/>
  <c r="BH89" i="4"/>
  <c r="BG89" i="4"/>
  <c r="BF89" i="4"/>
  <c r="T89" i="4"/>
  <c r="R89" i="4"/>
  <c r="P89" i="4"/>
  <c r="BK89" i="4"/>
  <c r="J89" i="4"/>
  <c r="BE89" i="4" s="1"/>
  <c r="BI88" i="4"/>
  <c r="BH88" i="4"/>
  <c r="BG88" i="4"/>
  <c r="BF88" i="4"/>
  <c r="T88" i="4"/>
  <c r="R88" i="4"/>
  <c r="P88" i="4"/>
  <c r="BK88" i="4"/>
  <c r="J88" i="4"/>
  <c r="BE88" i="4" s="1"/>
  <c r="J81" i="4"/>
  <c r="F81" i="4"/>
  <c r="F79" i="4"/>
  <c r="E77" i="4"/>
  <c r="J51" i="4"/>
  <c r="F51" i="4"/>
  <c r="F49" i="4"/>
  <c r="E47" i="4"/>
  <c r="F82" i="4"/>
  <c r="F52" i="4"/>
  <c r="J79" i="4"/>
  <c r="E75" i="4"/>
  <c r="E45" i="4"/>
  <c r="P87" i="4" l="1"/>
  <c r="T128" i="4"/>
  <c r="BK87" i="4"/>
  <c r="T87" i="4"/>
  <c r="T101" i="4"/>
  <c r="R113" i="4"/>
  <c r="F32" i="4"/>
  <c r="R92" i="4"/>
  <c r="T113" i="4"/>
  <c r="P128" i="4"/>
  <c r="P101" i="4"/>
  <c r="P100" i="4" s="1"/>
  <c r="R128" i="4"/>
  <c r="F34" i="4"/>
  <c r="T92" i="4"/>
  <c r="P92" i="4"/>
  <c r="P86" i="4" s="1"/>
  <c r="P113" i="4"/>
  <c r="BK128" i="4"/>
  <c r="J128" i="4" s="1"/>
  <c r="J63" i="4" s="1"/>
  <c r="BK113" i="4"/>
  <c r="J113" i="4" s="1"/>
  <c r="J62" i="4" s="1"/>
  <c r="R101" i="4"/>
  <c r="BK138" i="4"/>
  <c r="J138" i="4" s="1"/>
  <c r="J64" i="4" s="1"/>
  <c r="J30" i="4"/>
  <c r="F33" i="4"/>
  <c r="BK92" i="4"/>
  <c r="J92" i="4" s="1"/>
  <c r="J59" i="4" s="1"/>
  <c r="R87" i="4"/>
  <c r="J87" i="4"/>
  <c r="J58" i="4" s="1"/>
  <c r="BK101" i="4"/>
  <c r="F30" i="4"/>
  <c r="J31" i="4"/>
  <c r="F31" i="4"/>
  <c r="J49" i="4"/>
  <c r="T86" i="4" l="1"/>
  <c r="BK86" i="4"/>
  <c r="T100" i="4"/>
  <c r="R100" i="4"/>
  <c r="P85" i="4"/>
  <c r="R86" i="4"/>
  <c r="J86" i="4"/>
  <c r="J57" i="4" s="1"/>
  <c r="J101" i="4"/>
  <c r="J61" i="4" s="1"/>
  <c r="BK100" i="4"/>
  <c r="J100" i="4" s="1"/>
  <c r="J60" i="4" s="1"/>
  <c r="R85" i="4" l="1"/>
  <c r="T85" i="4"/>
  <c r="BK85" i="4"/>
  <c r="J85" i="4" s="1"/>
  <c r="J56" i="4" s="1"/>
  <c r="J27" i="4" l="1"/>
  <c r="J36" i="4" l="1"/>
</calcChain>
</file>

<file path=xl/sharedStrings.xml><?xml version="1.0" encoding="utf-8"?>
<sst xmlns="http://schemas.openxmlformats.org/spreadsheetml/2006/main" count="1330" uniqueCount="445">
  <si>
    <t>List obsahuje:</t>
  </si>
  <si>
    <t/>
  </si>
  <si>
    <t>False</t>
  </si>
  <si>
    <t>&gt;&gt;  skryté sloupce  &lt;&lt;</t>
  </si>
  <si>
    <t>21</t>
  </si>
  <si>
    <t>15</t>
  </si>
  <si>
    <t>v ---  níže se nacházejí doplnkové a pomocné údaje k sestavám  --- v</t>
  </si>
  <si>
    <t>Stavba:</t>
  </si>
  <si>
    <t>Přestavba oddělení přípravy cytostatik, Nemocnice Jihlava</t>
  </si>
  <si>
    <t>KSO:</t>
  </si>
  <si>
    <t>CC-CZ:</t>
  </si>
  <si>
    <t>Místo:</t>
  </si>
  <si>
    <t>Jihlava</t>
  </si>
  <si>
    <t>Datum:</t>
  </si>
  <si>
    <t>Zadavatel:</t>
  </si>
  <si>
    <t>IČ:</t>
  </si>
  <si>
    <t>00090638</t>
  </si>
  <si>
    <t>Nemocnice Jihlava, příspěvková organizace</t>
  </si>
  <si>
    <t>DIČ:</t>
  </si>
  <si>
    <t>CZ00090638</t>
  </si>
  <si>
    <t>Uchazeč:</t>
  </si>
  <si>
    <t>Vyplň údaj</t>
  </si>
  <si>
    <t>Projektant:</t>
  </si>
  <si>
    <t>45539740</t>
  </si>
  <si>
    <t>PENTHA, s.r.o., Zdařilá 817/8, 140 00 Praha 4</t>
  </si>
  <si>
    <t>CZ45539740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</si>
  <si>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</si>
  <si>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</si>
  <si>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</si>
  <si>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</si>
  <si>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</si>
  <si>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</si>
  <si>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</si>
  <si>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</si>
  <si>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</si>
  <si>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</si>
  <si>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</si>
  <si>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</si>
  <si>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</si>
  <si>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</si>
  <si>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Kód</t>
  </si>
  <si>
    <t>Typ</t>
  </si>
  <si>
    <t>D</t>
  </si>
  <si>
    <t>0</t>
  </si>
  <si>
    <t>VON</t>
  </si>
  <si>
    <t>1</t>
  </si>
  <si>
    <t>2</t>
  </si>
  <si>
    <t>STA</t>
  </si>
  <si>
    <t>{88a1df4a-78ef-4341-8f9f-22e40f9eac9c}</t>
  </si>
  <si>
    <t>1) Krycí list soupisu</t>
  </si>
  <si>
    <t>2) Rekapitulace</t>
  </si>
  <si>
    <t>3) Soupis prací</t>
  </si>
  <si>
    <t>Rekapitulace stavby</t>
  </si>
  <si>
    <t>KRYCÍ LIST SOUPISU</t>
  </si>
  <si>
    <t>Objekt:</t>
  </si>
  <si>
    <t>REKAPITULACE ČLENĚNÍ SOUPISU PRACÍ</t>
  </si>
  <si>
    <t>Kód dílu - Popis</t>
  </si>
  <si>
    <t>Cena celkem [CZK]</t>
  </si>
  <si>
    <t>Náklady soupisu celkem</t>
  </si>
  <si>
    <t>-1</t>
  </si>
  <si>
    <t>VRN - Vedlejší rozpočtové náklady</t>
  </si>
  <si>
    <t xml:space="preserve">    VRN3 - Zařízení staveniště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</si>
  <si>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</si>
  <si>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</si>
  <si>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</si>
  <si>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</si>
  <si>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</si>
  <si>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</si>
  <si>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</si>
  <si>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</si>
  <si>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</si>
  <si>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</si>
  <si>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</si>
  <si>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</si>
  <si>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</si>
  <si>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</si>
  <si>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VRN</t>
  </si>
  <si>
    <t>Vedlejší rozpočtové náklady</t>
  </si>
  <si>
    <t>5</t>
  </si>
  <si>
    <t>ROZPOCET</t>
  </si>
  <si>
    <t>K</t>
  </si>
  <si>
    <t>kpl</t>
  </si>
  <si>
    <t>CS ÚRS 2018 02</t>
  </si>
  <si>
    <t>1024</t>
  </si>
  <si>
    <t>VRN3</t>
  </si>
  <si>
    <t>Zařízení staveniště</t>
  </si>
  <si>
    <t>030001000</t>
  </si>
  <si>
    <t>3</t>
  </si>
  <si>
    <t>4</t>
  </si>
  <si>
    <t>HSV - Práce a dodávky HSV</t>
  </si>
  <si>
    <t xml:space="preserve">    997 - Přesun sutě</t>
  </si>
  <si>
    <t>PSV - Práce a dodávky PSV</t>
  </si>
  <si>
    <t>HSV</t>
  </si>
  <si>
    <t>Práce a dodávky HSV</t>
  </si>
  <si>
    <t>VV</t>
  </si>
  <si>
    <t>6</t>
  </si>
  <si>
    <t>7</t>
  </si>
  <si>
    <t>8</t>
  </si>
  <si>
    <t>9</t>
  </si>
  <si>
    <t>10</t>
  </si>
  <si>
    <t>t</t>
  </si>
  <si>
    <t>11</t>
  </si>
  <si>
    <t>12</t>
  </si>
  <si>
    <t>13</t>
  </si>
  <si>
    <t>14</t>
  </si>
  <si>
    <t>16</t>
  </si>
  <si>
    <t>17</t>
  </si>
  <si>
    <t>kus</t>
  </si>
  <si>
    <t>18</t>
  </si>
  <si>
    <t>19</t>
  </si>
  <si>
    <t>20</t>
  </si>
  <si>
    <t>22</t>
  </si>
  <si>
    <t>23</t>
  </si>
  <si>
    <t>24</t>
  </si>
  <si>
    <t>25</t>
  </si>
  <si>
    <t>26</t>
  </si>
  <si>
    <t>27</t>
  </si>
  <si>
    <t>m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</si>
  <si>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</si>
  <si>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</si>
  <si>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</si>
  <si>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</si>
  <si>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</si>
  <si>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</si>
  <si>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</si>
  <si>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</si>
  <si>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</si>
  <si>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</si>
  <si>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</si>
  <si>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</si>
  <si>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</si>
  <si>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</si>
  <si>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</si>
  <si>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</si>
  <si>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</si>
  <si>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46</t>
  </si>
  <si>
    <t>997</t>
  </si>
  <si>
    <t>Přesun sutě</t>
  </si>
  <si>
    <t>997013211</t>
  </si>
  <si>
    <t>Vnitrostaveništní doprava suti a vybouraných hmot vodorovně do 50 m svisle ručně (nošením po schodech) pro budovy a haly výšky do 6 m</t>
  </si>
  <si>
    <t>48</t>
  </si>
  <si>
    <t>997013219</t>
  </si>
  <si>
    <t>Vnitrostaveništní doprava suti a vybouraných hmot vodorovně do 50 m Příplatek k cenám -3111 až -3217 za zvětšenou vodorovnou dopravu přes vymezenou dopravní vzdálenost za každých dalších i započatých 10 m</t>
  </si>
  <si>
    <t>997013501</t>
  </si>
  <si>
    <t>Odvoz suti a vybouraných hmot na skládku nebo meziskládku se složením, na vzdálenost do 1 km</t>
  </si>
  <si>
    <t>50</t>
  </si>
  <si>
    <t>997013509</t>
  </si>
  <si>
    <t>Odvoz suti a vybouraných hmot na skládku nebo meziskládku se složením, na vzdálenost Příplatek k ceně za každý další i započatý 1 km přes 1 km</t>
  </si>
  <si>
    <t>997013831</t>
  </si>
  <si>
    <t>Poplatek za uložení stavebního odpadu na skládce (skládkovné) směsného stavebního a demoličního zatříděného do Katalogu odpadů pod kódem 170 904</t>
  </si>
  <si>
    <t>52</t>
  </si>
  <si>
    <t>PSV</t>
  </si>
  <si>
    <t>Práce a dodávky PSV</t>
  </si>
  <si>
    <t>97</t>
  </si>
  <si>
    <t>D.1.4.2 - ZTI</t>
  </si>
  <si>
    <t xml:space="preserve">    97 - Prorážení otvorů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</si>
  <si>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</si>
  <si>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</si>
  <si>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</si>
  <si>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>Prorážení otvorů</t>
  </si>
  <si>
    <t>971 08-1311.R00</t>
  </si>
  <si>
    <t>Provedení otvoru v příčce 0,09 m2</t>
  </si>
  <si>
    <t>971 03-8331.R00</t>
  </si>
  <si>
    <t>Vybourání otvorů cihly duté pl. 0,09 m2, tl. 15 cm</t>
  </si>
  <si>
    <t>974 03-2153.R00</t>
  </si>
  <si>
    <t>Vysekání rýh zeď z dutých cihel 10 x 10 cm</t>
  </si>
  <si>
    <t>974 04-2553.R00</t>
  </si>
  <si>
    <t>Vysekání rýh v betonové mazanině 10x10 cm</t>
  </si>
  <si>
    <t>-2002917253</t>
  </si>
  <si>
    <t>-1805603361</t>
  </si>
  <si>
    <t>0,26*5 'Přepočtené koeficientem množství</t>
  </si>
  <si>
    <t>1735514946</t>
  </si>
  <si>
    <t>-2058481256</t>
  </si>
  <si>
    <t>0,26*19 'Přepočtené koeficientem množství</t>
  </si>
  <si>
    <t>-1850338922</t>
  </si>
  <si>
    <t>721</t>
  </si>
  <si>
    <t>Zdravotechnika - vnitřní kanalizace</t>
  </si>
  <si>
    <t>721140806</t>
  </si>
  <si>
    <t>Demontáž potrubí z litinových trub odpadních nebo dešťových přes 100 do DN 200</t>
  </si>
  <si>
    <t>470230590</t>
  </si>
  <si>
    <t>721141104</t>
  </si>
  <si>
    <t>Potrubí z litinových trub odpadní DN 125</t>
  </si>
  <si>
    <t>-2077279935</t>
  </si>
  <si>
    <t>721173708</t>
  </si>
  <si>
    <t>Potrubí z plastových trub polyetylenové svařované odpadní (svislé) DN 150</t>
  </si>
  <si>
    <t>237668802</t>
  </si>
  <si>
    <t>721290821</t>
  </si>
  <si>
    <t>Vnitrostaveništní přemístění vybouraných (demontovaných) hmot vnitřní kanalizace vodorovně do 100 m v objektech výšky do 6 m</t>
  </si>
  <si>
    <t>-334959090</t>
  </si>
  <si>
    <t>721 17-1803.R00</t>
  </si>
  <si>
    <t>Demontáž potrubí z PVC do D 75 mm</t>
  </si>
  <si>
    <t>721 17-6101.R00</t>
  </si>
  <si>
    <t>Potrubí HT připojovací D 32 x 1,8 mm</t>
  </si>
  <si>
    <t>721 17-6115.R00</t>
  </si>
  <si>
    <t>Potrubí HT odpadní svislé D 110 x 2,7 mm</t>
  </si>
  <si>
    <t>721 22-0801.R00</t>
  </si>
  <si>
    <t>Demontáž zápachové uzávěrky DN 70</t>
  </si>
  <si>
    <t>721 29-0111.R00</t>
  </si>
  <si>
    <t>Zkouška těsnosti kanalizace vodou DN 125</t>
  </si>
  <si>
    <t>721 19-4103.RM1</t>
  </si>
  <si>
    <t>Provedení napojení na stávající kanalizaci</t>
  </si>
  <si>
    <t>soubor</t>
  </si>
  <si>
    <t>998 72-1101.R00</t>
  </si>
  <si>
    <t>Přesun hmot pro vnitřní kanalizaci, výšky do 6 m</t>
  </si>
  <si>
    <t>722</t>
  </si>
  <si>
    <t>Zdravotechnika - vnitřní vodovod</t>
  </si>
  <si>
    <t>722 - R1</t>
  </si>
  <si>
    <t>Zaslepení vodovodního potrubí ucpávkou</t>
  </si>
  <si>
    <t>-1325545126</t>
  </si>
  <si>
    <t>722 17-0801.R00</t>
  </si>
  <si>
    <t>Demontáž rozvodů vody z plastů do D 32</t>
  </si>
  <si>
    <t>722 21-1813.R00</t>
  </si>
  <si>
    <t>Demontáž armatur vodov.se dvěma přírubami DN 80</t>
  </si>
  <si>
    <t>722 17-8111.R00</t>
  </si>
  <si>
    <t>Potrubí vícevrstvé, D 16 x 2 mm</t>
  </si>
  <si>
    <t>722 17-8113.R00</t>
  </si>
  <si>
    <t>Potrubí vícevrstvé, D 20 x 2 mm</t>
  </si>
  <si>
    <t>722 18-1213.RZ6</t>
  </si>
  <si>
    <t>Izolace návleková tl. stěny 15mm vnitřní průměr 20 mm</t>
  </si>
  <si>
    <t>722 18-1213.RT5</t>
  </si>
  <si>
    <t>Izolace návleková tl. stěny 10 mm vnitřní průměr 16 mm</t>
  </si>
  <si>
    <t>722 23-5111.R00</t>
  </si>
  <si>
    <t>Kohout kulový, vnitř.-vnitř.závit DN 16</t>
  </si>
  <si>
    <t>722 23-5112.R00</t>
  </si>
  <si>
    <t>Kohout kulový, vnitř.-vnitř.závit DN 20</t>
  </si>
  <si>
    <t>722 23-9101.R00</t>
  </si>
  <si>
    <t>Montáž vodovodních armatur 2závity, G 1/2</t>
  </si>
  <si>
    <t>722 28-0106.R00</t>
  </si>
  <si>
    <t>Tlaková zkouška vodovodního potrubí DN 32</t>
  </si>
  <si>
    <t>722 29-0234.R00</t>
  </si>
  <si>
    <t>Proplach a dezinfekce vodovod.potrubí DN 80</t>
  </si>
  <si>
    <t>998 72-2101.R00</t>
  </si>
  <si>
    <t>Přesun hmot pro vnitřní vodovod, výšky do 6 m</t>
  </si>
  <si>
    <t>722 19-0224.R00</t>
  </si>
  <si>
    <t>Provedení napojení na stávající vodovod</t>
  </si>
  <si>
    <t>725</t>
  </si>
  <si>
    <t>Zdravotechnika - zařizovací předměty</t>
  </si>
  <si>
    <t>725210821</t>
  </si>
  <si>
    <t>Demontáž umyvadel bez výtokových armatur umyvadel</t>
  </si>
  <si>
    <t>907351341</t>
  </si>
  <si>
    <t>725240811</t>
  </si>
  <si>
    <t>Demontáž sprchových kabin a vaniček bez výtokových armatur kabin</t>
  </si>
  <si>
    <t>616219103</t>
  </si>
  <si>
    <t>725240812</t>
  </si>
  <si>
    <t>Demontáž sprchových kabin a vaniček bez výtokových armatur vaniček</t>
  </si>
  <si>
    <t>186266723</t>
  </si>
  <si>
    <t>725330820</t>
  </si>
  <si>
    <t>Demontáž výlevek bez výtokových armatur a bez nádrže a splachovacího potrubí diturvitových</t>
  </si>
  <si>
    <t>-2104986167</t>
  </si>
  <si>
    <t>725590811</t>
  </si>
  <si>
    <t>Vnitrostaveništní přemístění vybouraných (demontovaných) hmot zařizovacích předmětů vodorovně do 100 m v objektech výšky do 6 m</t>
  </si>
  <si>
    <t>-2091897261</t>
  </si>
  <si>
    <t>725820801</t>
  </si>
  <si>
    <t>Demontáž baterií nástěnných do G 3/4</t>
  </si>
  <si>
    <t>-795158458</t>
  </si>
  <si>
    <t>725840850</t>
  </si>
  <si>
    <t>Demontáž baterií sprchových diferenciálních do G 3/4 x 1</t>
  </si>
  <si>
    <t>-1236667652</t>
  </si>
  <si>
    <t>725 86-0216.R00</t>
  </si>
  <si>
    <t>Připojovací souprava pro napojení zařizovacího předmětu</t>
  </si>
  <si>
    <t>725 86-0421.R00</t>
  </si>
  <si>
    <t>Provedení připojení zařizovacího předmětu</t>
  </si>
  <si>
    <t>888724560</t>
  </si>
  <si>
    <t>OST</t>
  </si>
  <si>
    <t>Ostatní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</si>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</sst>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29" x14ac:knownFonts="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10"/>
      <name val="Trebuchet MS"/>
    </font>
    <font>
      <sz val="10"/>
      <color rgb="FF96000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b/>
      <sz val="10"/>
      <name val="Trebuchet MS"/>
    </font>
    <font>
      <b/>
      <sz val="12"/>
      <color rgb="FF960000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D2D2D2"/>
      </patternFill>
    </fill>
  </fills>
  <borders count="3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7" fillId="0" borderId="0" applyNumberFormat="0" applyFill="0" applyBorder="0" applyAlignment="0" applyProtection="0"/>
  </cellStyleXfs>
  <cellXfs count="223">
    <xf numFmtId="0" fontId="0" fillId="0" borderId="0" xfId="0"/>
    <xf numFmtId="0" fontId="8" fillId="2" borderId="0" xfId="0" applyFont="1" applyFill="1" applyAlignment="1" applyProtection="1">
      <alignment vertical="center"/>
      <protection hidden="1"/>
    </xf>
    <xf numFmtId="0" fontId="9" fillId="2" borderId="0" xfId="0" applyFont="1" applyFill="1" applyAlignment="1" applyProtection="1">
      <alignment horizontal="left" vertical="center"/>
      <protection hidden="1"/>
    </xf>
    <xf numFmtId="0" fontId="27" fillId="2" borderId="0" xfId="1" applyFill="1" applyProtection="1">
      <protection hidden="1"/>
    </xf>
    <xf numFmtId="0" fontId="0" fillId="2" borderId="0" xfId="0" applyFill="1" applyProtection="1">
      <protection hidden="1"/>
    </xf>
    <xf numFmtId="0" fontId="0" fillId="0" borderId="0" xfId="0" applyProtection="1">
      <protection hidden="1"/>
    </xf>
    <xf numFmtId="0" fontId="0" fillId="0" borderId="0" xfId="0" applyFont="1" applyAlignment="1" applyProtection="1">
      <alignment horizontal="left" vertical="center"/>
      <protection hidden="1"/>
    </xf>
    <xf numFmtId="0" fontId="0" fillId="0" borderId="2" xfId="0" applyBorder="1" applyProtection="1">
      <protection hidden="1"/>
    </xf>
    <xf numFmtId="0" fontId="0" fillId="0" borderId="3" xfId="0" applyBorder="1" applyProtection="1">
      <protection hidden="1"/>
    </xf>
    <xf numFmtId="0" fontId="0" fillId="0" borderId="4" xfId="0" applyBorder="1" applyProtection="1">
      <protection hidden="1"/>
    </xf>
    <xf numFmtId="0" fontId="0" fillId="0" borderId="5" xfId="0" applyBorder="1" applyProtection="1">
      <protection hidden="1"/>
    </xf>
    <xf numFmtId="0" fontId="0" fillId="0" borderId="0" xfId="0" applyBorder="1" applyProtection="1">
      <protection hidden="1"/>
    </xf>
    <xf numFmtId="0" fontId="11" fillId="0" borderId="0" xfId="0" applyFont="1" applyBorder="1" applyAlignment="1" applyProtection="1">
      <alignment horizontal="left" vertical="center"/>
      <protection hidden="1"/>
    </xf>
    <xf numFmtId="0" fontId="0" fillId="0" borderId="6" xfId="0" applyBorder="1" applyProtection="1">
      <protection hidden="1"/>
    </xf>
    <xf numFmtId="0" fontId="10" fillId="0" borderId="0" xfId="0" applyFont="1" applyAlignment="1" applyProtection="1">
      <alignment horizontal="left" vertical="center"/>
      <protection hidden="1"/>
    </xf>
    <xf numFmtId="0" fontId="12" fillId="0" borderId="0" xfId="0" applyFont="1" applyBorder="1" applyAlignment="1" applyProtection="1">
      <alignment horizontal="left" vertical="center"/>
      <protection hidden="1"/>
    </xf>
    <xf numFmtId="0" fontId="2" fillId="0" borderId="0" xfId="0" applyFont="1" applyBorder="1" applyAlignment="1" applyProtection="1">
      <alignment horizontal="left" vertical="center"/>
      <protection hidden="1"/>
    </xf>
    <xf numFmtId="0" fontId="0" fillId="0" borderId="5" xfId="0" applyFont="1" applyBorder="1" applyAlignment="1" applyProtection="1">
      <alignment vertical="center"/>
      <protection hidden="1"/>
    </xf>
    <xf numFmtId="0" fontId="0" fillId="0" borderId="0" xfId="0" applyFont="1" applyBorder="1" applyAlignment="1" applyProtection="1">
      <alignment vertical="center"/>
      <protection hidden="1"/>
    </xf>
    <xf numFmtId="0" fontId="0" fillId="0" borderId="6" xfId="0" applyFont="1" applyBorder="1" applyAlignment="1" applyProtection="1">
      <alignment vertical="center"/>
      <protection hidden="1"/>
    </xf>
    <xf numFmtId="0" fontId="0" fillId="0" borderId="0" xfId="0" applyFont="1" applyAlignment="1" applyProtection="1">
      <alignment vertical="center"/>
      <protection hidden="1"/>
    </xf>
    <xf numFmtId="0" fontId="1" fillId="0" borderId="0" xfId="0" applyFont="1" applyBorder="1" applyAlignment="1" applyProtection="1">
      <alignment horizontal="left" vertical="center"/>
      <protection hidden="1"/>
    </xf>
    <xf numFmtId="0" fontId="0" fillId="0" borderId="9" xfId="0" applyFont="1" applyBorder="1" applyAlignment="1" applyProtection="1">
      <alignment vertical="center"/>
      <protection hidden="1"/>
    </xf>
    <xf numFmtId="0" fontId="0" fillId="0" borderId="10" xfId="0" applyFont="1" applyBorder="1" applyAlignment="1" applyProtection="1">
      <alignment vertical="center"/>
      <protection hidden="1"/>
    </xf>
    <xf numFmtId="0" fontId="0" fillId="0" borderId="11" xfId="0" applyFont="1" applyBorder="1" applyAlignment="1" applyProtection="1">
      <alignment vertical="center"/>
      <protection hidden="1"/>
    </xf>
    <xf numFmtId="0" fontId="0" fillId="0" borderId="2" xfId="0" applyFont="1" applyBorder="1" applyAlignment="1" applyProtection="1">
      <alignment vertical="center"/>
      <protection hidden="1"/>
    </xf>
    <xf numFmtId="0" fontId="0" fillId="0" borderId="3" xfId="0" applyFont="1" applyBorder="1" applyAlignment="1" applyProtection="1">
      <alignment vertical="center"/>
      <protection hidden="1"/>
    </xf>
    <xf numFmtId="0" fontId="11" fillId="0" borderId="0" xfId="0" applyFont="1" applyAlignment="1" applyProtection="1">
      <alignment horizontal="left" vertical="center"/>
      <protection hidden="1"/>
    </xf>
    <xf numFmtId="0" fontId="12" fillId="0" borderId="0" xfId="0" applyFont="1" applyAlignment="1" applyProtection="1">
      <alignment horizontal="left" vertical="center"/>
      <protection hidden="1"/>
    </xf>
    <xf numFmtId="0" fontId="0" fillId="0" borderId="13" xfId="0" applyFont="1" applyBorder="1" applyAlignment="1" applyProtection="1">
      <alignment vertical="center"/>
      <protection hidden="1"/>
    </xf>
    <xf numFmtId="0" fontId="0" fillId="5" borderId="8" xfId="0" applyFont="1" applyFill="1" applyBorder="1" applyAlignment="1" applyProtection="1">
      <alignment vertical="center"/>
      <protection hidden="1"/>
    </xf>
    <xf numFmtId="0" fontId="12" fillId="0" borderId="17" xfId="0" applyFont="1" applyBorder="1" applyAlignment="1" applyProtection="1">
      <alignment horizontal="center" vertical="center" wrapText="1"/>
      <protection hidden="1"/>
    </xf>
    <xf numFmtId="0" fontId="12" fillId="0" borderId="18" xfId="0" applyFont="1" applyBorder="1" applyAlignment="1" applyProtection="1">
      <alignment horizontal="center" vertical="center" wrapText="1"/>
      <protection hidden="1"/>
    </xf>
    <xf numFmtId="0" fontId="12" fillId="0" borderId="19" xfId="0" applyFont="1" applyBorder="1" applyAlignment="1" applyProtection="1">
      <alignment horizontal="center" vertical="center" wrapText="1"/>
      <protection hidden="1"/>
    </xf>
    <xf numFmtId="0" fontId="0" fillId="0" borderId="12" xfId="0" applyFont="1" applyBorder="1" applyAlignment="1" applyProtection="1">
      <alignment vertical="center"/>
      <protection hidden="1"/>
    </xf>
    <xf numFmtId="0" fontId="14" fillId="0" borderId="0" xfId="0" applyFont="1" applyAlignment="1" applyProtection="1">
      <alignment horizontal="left" vertical="center"/>
      <protection hidden="1"/>
    </xf>
    <xf numFmtId="49" fontId="2" fillId="4" borderId="0" xfId="0" applyNumberFormat="1" applyFont="1" applyFill="1" applyBorder="1" applyAlignment="1" applyProtection="1">
      <alignment horizontal="left" vertical="center"/>
      <protection locked="0" hidden="1"/>
    </xf>
    <xf numFmtId="0" fontId="15" fillId="2" borderId="0" xfId="1" applyFont="1" applyFill="1" applyAlignment="1" applyProtection="1">
      <alignment vertical="center"/>
      <protection hidden="1"/>
    </xf>
    <xf numFmtId="165" fontId="2" fillId="0" borderId="0" xfId="0" applyNumberFormat="1" applyFont="1" applyBorder="1" applyAlignment="1" applyProtection="1">
      <alignment horizontal="left" vertical="center"/>
      <protection hidden="1"/>
    </xf>
    <xf numFmtId="0" fontId="0" fillId="0" borderId="5" xfId="0" applyFont="1" applyBorder="1" applyAlignment="1" applyProtection="1">
      <alignment vertical="center" wrapText="1"/>
      <protection hidden="1"/>
    </xf>
    <xf numFmtId="0" fontId="0" fillId="0" borderId="0" xfId="0" applyFont="1" applyBorder="1" applyAlignment="1" applyProtection="1">
      <alignment vertical="center" wrapText="1"/>
      <protection hidden="1"/>
    </xf>
    <xf numFmtId="0" fontId="0" fillId="0" borderId="6" xfId="0" applyFont="1" applyBorder="1" applyAlignment="1" applyProtection="1">
      <alignment vertical="center" wrapText="1"/>
      <protection hidden="1"/>
    </xf>
    <xf numFmtId="0" fontId="0" fillId="0" borderId="0" xfId="0" applyFont="1" applyAlignment="1" applyProtection="1">
      <alignment vertical="center" wrapText="1"/>
      <protection hidden="1"/>
    </xf>
    <xf numFmtId="0" fontId="0" fillId="0" borderId="22" xfId="0" applyFont="1" applyBorder="1" applyAlignment="1" applyProtection="1">
      <alignment vertical="center"/>
      <protection hidden="1"/>
    </xf>
    <xf numFmtId="0" fontId="13" fillId="0" borderId="0" xfId="0" applyFont="1" applyBorder="1" applyAlignment="1" applyProtection="1">
      <alignment horizontal="left" vertical="center"/>
      <protection hidden="1"/>
    </xf>
    <xf numFmtId="4" fontId="14" fillId="0" borderId="0" xfId="0" applyNumberFormat="1" applyFont="1" applyBorder="1" applyAlignment="1" applyProtection="1">
      <alignment vertical="center"/>
      <protection hidden="1"/>
    </xf>
    <xf numFmtId="0" fontId="1" fillId="0" borderId="0" xfId="0" applyFont="1" applyBorder="1" applyAlignment="1" applyProtection="1">
      <alignment horizontal="right" vertical="center"/>
      <protection hidden="1"/>
    </xf>
    <xf numFmtId="4" fontId="1" fillId="0" borderId="0" xfId="0" applyNumberFormat="1" applyFont="1" applyBorder="1" applyAlignment="1" applyProtection="1">
      <alignment vertical="center"/>
      <protection hidden="1"/>
    </xf>
    <xf numFmtId="164" fontId="1" fillId="0" borderId="0" xfId="0" applyNumberFormat="1" applyFont="1" applyBorder="1" applyAlignment="1" applyProtection="1">
      <alignment horizontal="right" vertical="center"/>
      <protection hidden="1"/>
    </xf>
    <xf numFmtId="0" fontId="0" fillId="5" borderId="0" xfId="0" applyFont="1" applyFill="1" applyBorder="1" applyAlignment="1" applyProtection="1">
      <alignment vertical="center"/>
      <protection hidden="1"/>
    </xf>
    <xf numFmtId="0" fontId="3" fillId="5" borderId="7" xfId="0" applyFont="1" applyFill="1" applyBorder="1" applyAlignment="1" applyProtection="1">
      <alignment horizontal="left" vertical="center"/>
      <protection hidden="1"/>
    </xf>
    <xf numFmtId="0" fontId="3" fillId="5" borderId="8" xfId="0" applyFont="1" applyFill="1" applyBorder="1" applyAlignment="1" applyProtection="1">
      <alignment horizontal="right" vertical="center"/>
      <protection hidden="1"/>
    </xf>
    <xf numFmtId="0" fontId="3" fillId="5" borderId="8" xfId="0" applyFont="1" applyFill="1" applyBorder="1" applyAlignment="1" applyProtection="1">
      <alignment horizontal="center" vertical="center"/>
      <protection hidden="1"/>
    </xf>
    <xf numFmtId="4" fontId="3" fillId="5" borderId="8" xfId="0" applyNumberFormat="1" applyFont="1" applyFill="1" applyBorder="1" applyAlignment="1" applyProtection="1">
      <alignment vertical="center"/>
      <protection hidden="1"/>
    </xf>
    <xf numFmtId="0" fontId="0" fillId="5" borderId="23" xfId="0" applyFont="1" applyFill="1" applyBorder="1" applyAlignment="1" applyProtection="1">
      <alignment vertical="center"/>
      <protection hidden="1"/>
    </xf>
    <xf numFmtId="0" fontId="0" fillId="0" borderId="4" xfId="0" applyFont="1" applyBorder="1" applyAlignment="1" applyProtection="1">
      <alignment vertical="center"/>
      <protection hidden="1"/>
    </xf>
    <xf numFmtId="0" fontId="2" fillId="5" borderId="0" xfId="0" applyFont="1" applyFill="1" applyBorder="1" applyAlignment="1" applyProtection="1">
      <alignment horizontal="left" vertical="center"/>
      <protection hidden="1"/>
    </xf>
    <xf numFmtId="0" fontId="2" fillId="5" borderId="0" xfId="0" applyFont="1" applyFill="1" applyBorder="1" applyAlignment="1" applyProtection="1">
      <alignment horizontal="right" vertical="center"/>
      <protection hidden="1"/>
    </xf>
    <xf numFmtId="0" fontId="0" fillId="5" borderId="6" xfId="0" applyFont="1" applyFill="1" applyBorder="1" applyAlignment="1" applyProtection="1">
      <alignment vertical="center"/>
      <protection hidden="1"/>
    </xf>
    <xf numFmtId="0" fontId="16" fillId="0" borderId="0" xfId="0" applyFont="1" applyBorder="1" applyAlignment="1" applyProtection="1">
      <alignment horizontal="left" vertical="center"/>
      <protection hidden="1"/>
    </xf>
    <xf numFmtId="0" fontId="4" fillId="0" borderId="5" xfId="0" applyFont="1" applyBorder="1" applyAlignment="1" applyProtection="1">
      <alignment vertical="center"/>
      <protection hidden="1"/>
    </xf>
    <xf numFmtId="0" fontId="4" fillId="0" borderId="0" xfId="0" applyFont="1" applyBorder="1" applyAlignment="1" applyProtection="1">
      <alignment vertical="center"/>
      <protection hidden="1"/>
    </xf>
    <xf numFmtId="0" fontId="4" fillId="0" borderId="20" xfId="0" applyFont="1" applyBorder="1" applyAlignment="1" applyProtection="1">
      <alignment horizontal="left" vertical="center"/>
      <protection hidden="1"/>
    </xf>
    <xf numFmtId="0" fontId="4" fillId="0" borderId="20" xfId="0" applyFont="1" applyBorder="1" applyAlignment="1" applyProtection="1">
      <alignment vertical="center"/>
      <protection hidden="1"/>
    </xf>
    <xf numFmtId="4" fontId="4" fillId="0" borderId="20" xfId="0" applyNumberFormat="1" applyFont="1" applyBorder="1" applyAlignment="1" applyProtection="1">
      <alignment vertical="center"/>
      <protection hidden="1"/>
    </xf>
    <xf numFmtId="0" fontId="4" fillId="0" borderId="6" xfId="0" applyFont="1" applyBorder="1" applyAlignment="1" applyProtection="1">
      <alignment vertical="center"/>
      <protection hidden="1"/>
    </xf>
    <xf numFmtId="0" fontId="4" fillId="0" borderId="0" xfId="0" applyFont="1" applyAlignment="1" applyProtection="1">
      <alignment vertical="center"/>
      <protection hidden="1"/>
    </xf>
    <xf numFmtId="0" fontId="5" fillId="0" borderId="5" xfId="0" applyFont="1" applyBorder="1" applyAlignment="1" applyProtection="1">
      <alignment vertical="center"/>
      <protection hidden="1"/>
    </xf>
    <xf numFmtId="0" fontId="5" fillId="0" borderId="0" xfId="0" applyFont="1" applyBorder="1" applyAlignment="1" applyProtection="1">
      <alignment vertical="center"/>
      <protection hidden="1"/>
    </xf>
    <xf numFmtId="0" fontId="5" fillId="0" borderId="20" xfId="0" applyFont="1" applyBorder="1" applyAlignment="1" applyProtection="1">
      <alignment horizontal="left" vertical="center"/>
      <protection hidden="1"/>
    </xf>
    <xf numFmtId="0" fontId="5" fillId="0" borderId="20" xfId="0" applyFont="1" applyBorder="1" applyAlignment="1" applyProtection="1">
      <alignment vertical="center"/>
      <protection hidden="1"/>
    </xf>
    <xf numFmtId="4" fontId="5" fillId="0" borderId="20" xfId="0" applyNumberFormat="1" applyFont="1" applyBorder="1" applyAlignment="1" applyProtection="1">
      <alignment vertical="center"/>
      <protection hidden="1"/>
    </xf>
    <xf numFmtId="0" fontId="5" fillId="0" borderId="6" xfId="0" applyFont="1" applyBorder="1" applyAlignment="1" applyProtection="1">
      <alignment vertical="center"/>
      <protection hidden="1"/>
    </xf>
    <xf numFmtId="0" fontId="5" fillId="0" borderId="0" xfId="0" applyFont="1" applyAlignment="1" applyProtection="1">
      <alignment vertical="center"/>
      <protection hidden="1"/>
    </xf>
    <xf numFmtId="0" fontId="2" fillId="0" borderId="0" xfId="0" applyFont="1" applyAlignment="1" applyProtection="1">
      <alignment horizontal="left" vertical="center"/>
      <protection hidden="1"/>
    </xf>
    <xf numFmtId="165" fontId="2" fillId="0" borderId="0" xfId="0" applyNumberFormat="1" applyFont="1" applyAlignment="1" applyProtection="1">
      <alignment horizontal="left" vertical="center"/>
      <protection hidden="1"/>
    </xf>
    <xf numFmtId="0" fontId="0" fillId="0" borderId="5" xfId="0" applyFont="1" applyBorder="1" applyAlignment="1" applyProtection="1">
      <alignment horizontal="center" vertical="center" wrapText="1"/>
      <protection hidden="1"/>
    </xf>
    <xf numFmtId="0" fontId="2" fillId="5" borderId="17" xfId="0" applyFont="1" applyFill="1" applyBorder="1" applyAlignment="1" applyProtection="1">
      <alignment horizontal="center" vertical="center" wrapText="1"/>
      <protection hidden="1"/>
    </xf>
    <xf numFmtId="0" fontId="2" fillId="5" borderId="18" xfId="0" applyFont="1" applyFill="1" applyBorder="1" applyAlignment="1" applyProtection="1">
      <alignment horizontal="center" vertical="center" wrapText="1"/>
      <protection hidden="1"/>
    </xf>
    <xf numFmtId="0" fontId="2" fillId="5" borderId="19" xfId="0" applyFont="1" applyFill="1" applyBorder="1" applyAlignment="1" applyProtection="1">
      <alignment horizontal="center" vertical="center" wrapText="1"/>
      <protection hidden="1"/>
    </xf>
    <xf numFmtId="0" fontId="0" fillId="0" borderId="0" xfId="0" applyFont="1" applyAlignment="1" applyProtection="1">
      <alignment horizontal="center" vertical="center" wrapText="1"/>
      <protection hidden="1"/>
    </xf>
    <xf numFmtId="4" fontId="14" fillId="0" borderId="0" xfId="0" applyNumberFormat="1" applyFont="1" applyAlignment="1" applyProtection="1">
      <protection hidden="1"/>
    </xf>
    <xf numFmtId="166" fontId="17" fillId="0" borderId="13" xfId="0" applyNumberFormat="1" applyFont="1" applyBorder="1" applyAlignment="1" applyProtection="1">
      <protection hidden="1"/>
    </xf>
    <xf numFmtId="166" fontId="17" fillId="0" borderId="14" xfId="0" applyNumberFormat="1" applyFont="1" applyBorder="1" applyAlignment="1" applyProtection="1">
      <protection hidden="1"/>
    </xf>
    <xf numFmtId="4" fontId="18" fillId="0" borderId="0" xfId="0" applyNumberFormat="1" applyFont="1" applyAlignment="1" applyProtection="1">
      <alignment vertical="center"/>
      <protection hidden="1"/>
    </xf>
    <xf numFmtId="0" fontId="6" fillId="0" borderId="5" xfId="0" applyFont="1" applyBorder="1" applyAlignment="1" applyProtection="1">
      <protection hidden="1"/>
    </xf>
    <xf numFmtId="0" fontId="6" fillId="0" borderId="0" xfId="0" applyFont="1" applyAlignment="1" applyProtection="1">
      <protection hidden="1"/>
    </xf>
    <xf numFmtId="0" fontId="6" fillId="0" borderId="0" xfId="0" applyFont="1" applyAlignment="1" applyProtection="1">
      <alignment horizontal="left"/>
      <protection hidden="1"/>
    </xf>
    <xf numFmtId="0" fontId="4" fillId="0" borderId="0" xfId="0" applyFont="1" applyAlignment="1" applyProtection="1">
      <alignment horizontal="left"/>
      <protection hidden="1"/>
    </xf>
    <xf numFmtId="4" fontId="4" fillId="0" borderId="0" xfId="0" applyNumberFormat="1" applyFont="1" applyAlignment="1" applyProtection="1">
      <protection hidden="1"/>
    </xf>
    <xf numFmtId="0" fontId="6" fillId="0" borderId="15" xfId="0" applyFont="1" applyBorder="1" applyAlignment="1" applyProtection="1">
      <protection hidden="1"/>
    </xf>
    <xf numFmtId="0" fontId="6" fillId="0" borderId="0" xfId="0" applyFont="1" applyBorder="1" applyAlignment="1" applyProtection="1">
      <protection hidden="1"/>
    </xf>
    <xf numFmtId="166" fontId="6" fillId="0" borderId="0" xfId="0" applyNumberFormat="1" applyFont="1" applyBorder="1" applyAlignment="1" applyProtection="1">
      <protection hidden="1"/>
    </xf>
    <xf numFmtId="166" fontId="6" fillId="0" borderId="16" xfId="0" applyNumberFormat="1" applyFont="1" applyBorder="1" applyAlignment="1" applyProtection="1">
      <protection hidden="1"/>
    </xf>
    <xf numFmtId="0" fontId="6" fillId="0" borderId="0" xfId="0" applyFont="1" applyAlignment="1" applyProtection="1">
      <alignment horizontal="center"/>
      <protection hidden="1"/>
    </xf>
    <xf numFmtId="4" fontId="6" fillId="0" borderId="0" xfId="0" applyNumberFormat="1" applyFont="1" applyAlignment="1" applyProtection="1">
      <alignment vertical="center"/>
      <protection hidden="1"/>
    </xf>
    <xf numFmtId="0" fontId="5" fillId="0" borderId="0" xfId="0" applyFont="1" applyAlignment="1" applyProtection="1">
      <alignment horizontal="left"/>
      <protection hidden="1"/>
    </xf>
    <xf numFmtId="4" fontId="5" fillId="0" borderId="0" xfId="0" applyNumberFormat="1" applyFont="1" applyAlignment="1" applyProtection="1">
      <protection hidden="1"/>
    </xf>
    <xf numFmtId="0" fontId="0" fillId="0" borderId="24" xfId="0" applyFont="1" applyBorder="1" applyAlignment="1" applyProtection="1">
      <alignment horizontal="center" vertical="center"/>
      <protection hidden="1"/>
    </xf>
    <xf numFmtId="49" fontId="0" fillId="0" borderId="24" xfId="0" applyNumberFormat="1" applyFont="1" applyBorder="1" applyAlignment="1" applyProtection="1">
      <alignment horizontal="left" vertical="center" wrapText="1"/>
      <protection hidden="1"/>
    </xf>
    <xf numFmtId="0" fontId="0" fillId="0" borderId="24" xfId="0" applyFont="1" applyBorder="1" applyAlignment="1" applyProtection="1">
      <alignment horizontal="left" vertical="center" wrapText="1"/>
      <protection hidden="1"/>
    </xf>
    <xf numFmtId="0" fontId="0" fillId="0" borderId="24" xfId="0" applyFont="1" applyBorder="1" applyAlignment="1" applyProtection="1">
      <alignment horizontal="center" vertical="center" wrapText="1"/>
      <protection hidden="1"/>
    </xf>
    <xf numFmtId="167" fontId="0" fillId="0" borderId="24" xfId="0" applyNumberFormat="1" applyFont="1" applyBorder="1" applyAlignment="1" applyProtection="1">
      <alignment vertical="center"/>
      <protection hidden="1"/>
    </xf>
    <xf numFmtId="4" fontId="0" fillId="0" borderId="24" xfId="0" applyNumberFormat="1" applyFont="1" applyBorder="1" applyAlignment="1" applyProtection="1">
      <alignment vertical="center"/>
      <protection hidden="1"/>
    </xf>
    <xf numFmtId="0" fontId="1" fillId="4" borderId="24" xfId="0" applyFont="1" applyFill="1" applyBorder="1" applyAlignment="1" applyProtection="1">
      <alignment horizontal="left" vertical="center"/>
      <protection hidden="1"/>
    </xf>
    <xf numFmtId="0" fontId="1" fillId="0" borderId="0" xfId="0" applyFont="1" applyBorder="1" applyAlignment="1" applyProtection="1">
      <alignment horizontal="center" vertical="center"/>
      <protection hidden="1"/>
    </xf>
    <xf numFmtId="166" fontId="1" fillId="0" borderId="0" xfId="0" applyNumberFormat="1" applyFont="1" applyBorder="1" applyAlignment="1" applyProtection="1">
      <alignment vertical="center"/>
      <protection hidden="1"/>
    </xf>
    <xf numFmtId="166" fontId="1" fillId="0" borderId="16" xfId="0" applyNumberFormat="1" applyFont="1" applyBorder="1" applyAlignment="1" applyProtection="1">
      <alignment vertical="center"/>
      <protection hidden="1"/>
    </xf>
    <xf numFmtId="4" fontId="0" fillId="0" borderId="0" xfId="0" applyNumberFormat="1" applyFont="1" applyAlignment="1" applyProtection="1">
      <alignment vertical="center"/>
      <protection hidden="1"/>
    </xf>
    <xf numFmtId="0" fontId="19" fillId="0" borderId="0" xfId="0" applyFont="1" applyAlignment="1" applyProtection="1">
      <alignment horizontal="left" vertical="center"/>
      <protection hidden="1"/>
    </xf>
    <xf numFmtId="0" fontId="0" fillId="0" borderId="20" xfId="0" applyFont="1" applyBorder="1" applyAlignment="1" applyProtection="1">
      <alignment vertical="center"/>
      <protection hidden="1"/>
    </xf>
    <xf numFmtId="4" fontId="0" fillId="4" borderId="24" xfId="0" applyNumberFormat="1" applyFont="1" applyFill="1" applyBorder="1" applyAlignment="1" applyProtection="1">
      <alignment vertical="center"/>
      <protection locked="0" hidden="1"/>
    </xf>
    <xf numFmtId="0" fontId="7" fillId="0" borderId="5" xfId="0" applyFont="1" applyBorder="1" applyAlignment="1" applyProtection="1">
      <alignment vertical="center"/>
      <protection hidden="1"/>
    </xf>
    <xf numFmtId="0" fontId="7" fillId="0" borderId="0" xfId="0" applyFont="1" applyAlignment="1" applyProtection="1">
      <alignment vertical="center"/>
      <protection hidden="1"/>
    </xf>
    <xf numFmtId="0" fontId="7" fillId="0" borderId="0" xfId="0" applyFont="1" applyAlignment="1" applyProtection="1">
      <alignment horizontal="left" vertical="center" wrapText="1"/>
      <protection hidden="1"/>
    </xf>
    <xf numFmtId="167" fontId="7" fillId="0" borderId="0" xfId="0" applyNumberFormat="1" applyFont="1" applyAlignment="1" applyProtection="1">
      <alignment vertical="center"/>
      <protection hidden="1"/>
    </xf>
    <xf numFmtId="0" fontId="7" fillId="0" borderId="15" xfId="0" applyFont="1" applyBorder="1" applyAlignment="1" applyProtection="1">
      <alignment vertical="center"/>
      <protection hidden="1"/>
    </xf>
    <xf numFmtId="0" fontId="7" fillId="0" borderId="0" xfId="0" applyFont="1" applyBorder="1" applyAlignment="1" applyProtection="1">
      <alignment vertical="center"/>
      <protection hidden="1"/>
    </xf>
    <xf numFmtId="0" fontId="7" fillId="0" borderId="16" xfId="0" applyFont="1" applyBorder="1" applyAlignment="1" applyProtection="1">
      <alignment vertical="center"/>
      <protection hidden="1"/>
    </xf>
    <xf numFmtId="0" fontId="7" fillId="0" borderId="0" xfId="0" applyFont="1" applyAlignment="1" applyProtection="1">
      <alignment horizontal="left" vertical="center"/>
      <protection hidden="1"/>
    </xf>
    <xf numFmtId="0" fontId="1" fillId="0" borderId="20" xfId="0" applyFont="1" applyBorder="1" applyAlignment="1" applyProtection="1">
      <alignment horizontal="center" vertical="center"/>
      <protection hidden="1"/>
    </xf>
    <xf numFmtId="166" fontId="1" fillId="0" borderId="20" xfId="0" applyNumberFormat="1" applyFont="1" applyBorder="1" applyAlignment="1" applyProtection="1">
      <alignment vertical="center"/>
      <protection hidden="1"/>
    </xf>
    <xf numFmtId="166" fontId="1" fillId="0" borderId="21" xfId="0" applyNumberFormat="1" applyFont="1" applyBorder="1" applyAlignment="1" applyProtection="1">
      <alignment vertical="center"/>
      <protection hidden="1"/>
    </xf>
    <xf numFmtId="0" fontId="0" fillId="0" borderId="0" xfId="0" applyAlignment="1" applyProtection="1">
      <alignment vertical="top"/>
      <protection hidden="1"/>
    </xf>
    <xf numFmtId="0" fontId="20" fillId="0" borderId="25" xfId="0" applyFont="1" applyBorder="1" applyAlignment="1" applyProtection="1">
      <alignment vertical="center" wrapText="1"/>
      <protection hidden="1"/>
    </xf>
    <xf numFmtId="0" fontId="20" fillId="0" borderId="26" xfId="0" applyFont="1" applyBorder="1" applyAlignment="1" applyProtection="1">
      <alignment vertical="center" wrapText="1"/>
      <protection hidden="1"/>
    </xf>
    <xf numFmtId="0" fontId="20" fillId="0" borderId="27" xfId="0" applyFont="1" applyBorder="1" applyAlignment="1" applyProtection="1">
      <alignment vertical="center" wrapText="1"/>
      <protection hidden="1"/>
    </xf>
    <xf numFmtId="0" fontId="0" fillId="0" borderId="0" xfId="0" applyAlignment="1" applyProtection="1">
      <alignment horizontal="center" vertical="center"/>
      <protection hidden="1"/>
    </xf>
    <xf numFmtId="0" fontId="20" fillId="0" borderId="28" xfId="0" applyFont="1" applyBorder="1" applyAlignment="1" applyProtection="1">
      <alignment horizontal="center" vertical="center" wrapText="1"/>
      <protection hidden="1"/>
    </xf>
    <xf numFmtId="0" fontId="20" fillId="0" borderId="29" xfId="0" applyFont="1" applyBorder="1" applyAlignment="1" applyProtection="1">
      <alignment horizontal="center" vertical="center" wrapText="1"/>
      <protection hidden="1"/>
    </xf>
    <xf numFmtId="0" fontId="20" fillId="0" borderId="28" xfId="0" applyFont="1" applyBorder="1" applyAlignment="1" applyProtection="1">
      <alignment vertical="center" wrapText="1"/>
      <protection hidden="1"/>
    </xf>
    <xf numFmtId="0" fontId="20" fillId="0" borderId="29" xfId="0" applyFont="1" applyBorder="1" applyAlignment="1" applyProtection="1">
      <alignment vertical="center" wrapText="1"/>
      <protection hidden="1"/>
    </xf>
    <xf numFmtId="0" fontId="22" fillId="0" borderId="1" xfId="0" applyFont="1" applyBorder="1" applyAlignment="1" applyProtection="1">
      <alignment horizontal="left" vertical="center" wrapText="1"/>
      <protection hidden="1"/>
    </xf>
    <xf numFmtId="0" fontId="23" fillId="0" borderId="28" xfId="0" applyFont="1" applyBorder="1" applyAlignment="1" applyProtection="1">
      <alignment vertical="center" wrapText="1"/>
      <protection hidden="1"/>
    </xf>
    <xf numFmtId="0" fontId="23" fillId="0" borderId="1" xfId="0" applyFont="1" applyBorder="1" applyAlignment="1" applyProtection="1">
      <alignment horizontal="left" vertical="center" wrapText="1"/>
      <protection hidden="1"/>
    </xf>
    <xf numFmtId="0" fontId="23" fillId="0" borderId="1" xfId="0" applyFont="1" applyBorder="1" applyAlignment="1" applyProtection="1">
      <alignment vertical="center" wrapText="1"/>
      <protection hidden="1"/>
    </xf>
    <xf numFmtId="0" fontId="23" fillId="0" borderId="1" xfId="0" applyFont="1" applyBorder="1" applyAlignment="1" applyProtection="1">
      <alignment vertical="center"/>
      <protection hidden="1"/>
    </xf>
    <xf numFmtId="0" fontId="23" fillId="0" borderId="1" xfId="0" applyFont="1" applyBorder="1" applyAlignment="1" applyProtection="1">
      <alignment horizontal="left" vertical="center"/>
      <protection hidden="1"/>
    </xf>
    <xf numFmtId="49" fontId="23" fillId="0" borderId="1" xfId="0" applyNumberFormat="1" applyFont="1" applyBorder="1" applyAlignment="1" applyProtection="1">
      <alignment vertical="center" wrapText="1"/>
      <protection hidden="1"/>
    </xf>
    <xf numFmtId="0" fontId="20" fillId="0" borderId="31" xfId="0" applyFont="1" applyBorder="1" applyAlignment="1" applyProtection="1">
      <alignment vertical="center" wrapText="1"/>
      <protection hidden="1"/>
    </xf>
    <xf numFmtId="0" fontId="24" fillId="0" borderId="30" xfId="0" applyFont="1" applyBorder="1" applyAlignment="1" applyProtection="1">
      <alignment vertical="center" wrapText="1"/>
      <protection hidden="1"/>
    </xf>
    <xf numFmtId="0" fontId="20" fillId="0" borderId="32" xfId="0" applyFont="1" applyBorder="1" applyAlignment="1" applyProtection="1">
      <alignment vertical="center" wrapText="1"/>
      <protection hidden="1"/>
    </xf>
    <xf numFmtId="0" fontId="20" fillId="0" borderId="1" xfId="0" applyFont="1" applyBorder="1" applyAlignment="1" applyProtection="1">
      <alignment vertical="top"/>
      <protection hidden="1"/>
    </xf>
    <xf numFmtId="0" fontId="20" fillId="0" borderId="0" xfId="0" applyFont="1" applyAlignment="1" applyProtection="1">
      <alignment vertical="top"/>
      <protection hidden="1"/>
    </xf>
    <xf numFmtId="0" fontId="20" fillId="0" borderId="25" xfId="0" applyFont="1" applyBorder="1" applyAlignment="1" applyProtection="1">
      <alignment horizontal="left" vertical="center"/>
      <protection hidden="1"/>
    </xf>
    <xf numFmtId="0" fontId="20" fillId="0" borderId="26" xfId="0" applyFont="1" applyBorder="1" applyAlignment="1" applyProtection="1">
      <alignment horizontal="left" vertical="center"/>
      <protection hidden="1"/>
    </xf>
    <xf numFmtId="0" fontId="20" fillId="0" borderId="27" xfId="0" applyFont="1" applyBorder="1" applyAlignment="1" applyProtection="1">
      <alignment horizontal="left" vertical="center"/>
      <protection hidden="1"/>
    </xf>
    <xf numFmtId="0" fontId="20" fillId="0" borderId="28" xfId="0" applyFont="1" applyBorder="1" applyAlignment="1" applyProtection="1">
      <alignment horizontal="left" vertical="center"/>
      <protection hidden="1"/>
    </xf>
    <xf numFmtId="0" fontId="20" fillId="0" borderId="29" xfId="0" applyFont="1" applyBorder="1" applyAlignment="1" applyProtection="1">
      <alignment horizontal="left" vertical="center"/>
      <protection hidden="1"/>
    </xf>
    <xf numFmtId="0" fontId="22" fillId="0" borderId="1" xfId="0" applyFont="1" applyBorder="1" applyAlignment="1" applyProtection="1">
      <alignment horizontal="left" vertical="center"/>
      <protection hidden="1"/>
    </xf>
    <xf numFmtId="0" fontId="25" fillId="0" borderId="0" xfId="0" applyFont="1" applyAlignment="1" applyProtection="1">
      <alignment horizontal="left" vertical="center"/>
      <protection hidden="1"/>
    </xf>
    <xf numFmtId="0" fontId="22" fillId="0" borderId="30" xfId="0" applyFont="1" applyBorder="1" applyAlignment="1" applyProtection="1">
      <alignment horizontal="left" vertical="center"/>
      <protection hidden="1"/>
    </xf>
    <xf numFmtId="0" fontId="22" fillId="0" borderId="30" xfId="0" applyFont="1" applyBorder="1" applyAlignment="1" applyProtection="1">
      <alignment horizontal="center" vertical="center"/>
      <protection hidden="1"/>
    </xf>
    <xf numFmtId="0" fontId="25" fillId="0" borderId="30" xfId="0" applyFont="1" applyBorder="1" applyAlignment="1" applyProtection="1">
      <alignment horizontal="left" vertical="center"/>
      <protection hidden="1"/>
    </xf>
    <xf numFmtId="0" fontId="26" fillId="0" borderId="1" xfId="0" applyFont="1" applyBorder="1" applyAlignment="1" applyProtection="1">
      <alignment horizontal="left" vertical="center"/>
      <protection hidden="1"/>
    </xf>
    <xf numFmtId="0" fontId="23" fillId="0" borderId="0" xfId="0" applyFont="1" applyAlignment="1" applyProtection="1">
      <alignment horizontal="left" vertical="center"/>
      <protection hidden="1"/>
    </xf>
    <xf numFmtId="0" fontId="23" fillId="0" borderId="1" xfId="0" applyFont="1" applyBorder="1" applyAlignment="1" applyProtection="1">
      <alignment horizontal="center" vertical="center"/>
      <protection hidden="1"/>
    </xf>
    <xf numFmtId="0" fontId="23" fillId="0" borderId="28" xfId="0" applyFont="1" applyBorder="1" applyAlignment="1" applyProtection="1">
      <alignment horizontal="left" vertical="center"/>
      <protection hidden="1"/>
    </xf>
    <xf numFmtId="0" fontId="23" fillId="0" borderId="1" xfId="0" applyFont="1" applyFill="1" applyBorder="1" applyAlignment="1" applyProtection="1">
      <alignment horizontal="left" vertical="center"/>
      <protection hidden="1"/>
    </xf>
    <xf numFmtId="0" fontId="23" fillId="0" borderId="1" xfId="0" applyFont="1" applyFill="1" applyBorder="1" applyAlignment="1" applyProtection="1">
      <alignment horizontal="center" vertical="center"/>
      <protection hidden="1"/>
    </xf>
    <xf numFmtId="0" fontId="20" fillId="0" borderId="31" xfId="0" applyFont="1" applyBorder="1" applyAlignment="1" applyProtection="1">
      <alignment horizontal="left" vertical="center"/>
      <protection hidden="1"/>
    </xf>
    <xf numFmtId="0" fontId="24" fillId="0" borderId="30" xfId="0" applyFont="1" applyBorder="1" applyAlignment="1" applyProtection="1">
      <alignment horizontal="left" vertical="center"/>
      <protection hidden="1"/>
    </xf>
    <xf numFmtId="0" fontId="20" fillId="0" borderId="32" xfId="0" applyFont="1" applyBorder="1" applyAlignment="1" applyProtection="1">
      <alignment horizontal="left" vertical="center"/>
      <protection hidden="1"/>
    </xf>
    <xf numFmtId="0" fontId="20" fillId="0" borderId="1" xfId="0" applyFont="1" applyBorder="1" applyAlignment="1" applyProtection="1">
      <alignment horizontal="left" vertical="center"/>
      <protection hidden="1"/>
    </xf>
    <xf numFmtId="0" fontId="24" fillId="0" borderId="1" xfId="0" applyFont="1" applyBorder="1" applyAlignment="1" applyProtection="1">
      <alignment horizontal="left" vertical="center"/>
      <protection hidden="1"/>
    </xf>
    <xf numFmtId="0" fontId="25" fillId="0" borderId="1" xfId="0" applyFont="1" applyBorder="1" applyAlignment="1" applyProtection="1">
      <alignment horizontal="left" vertical="center"/>
      <protection hidden="1"/>
    </xf>
    <xf numFmtId="0" fontId="23" fillId="0" borderId="30" xfId="0" applyFont="1" applyBorder="1" applyAlignment="1" applyProtection="1">
      <alignment horizontal="left" vertical="center"/>
      <protection hidden="1"/>
    </xf>
    <xf numFmtId="0" fontId="20" fillId="0" borderId="1" xfId="0" applyFont="1" applyBorder="1" applyAlignment="1" applyProtection="1">
      <alignment horizontal="left" vertical="center" wrapText="1"/>
      <protection hidden="1"/>
    </xf>
    <xf numFmtId="0" fontId="23" fillId="0" borderId="1" xfId="0" applyFont="1" applyBorder="1" applyAlignment="1" applyProtection="1">
      <alignment horizontal="center" vertical="center" wrapText="1"/>
      <protection hidden="1"/>
    </xf>
    <xf numFmtId="0" fontId="20" fillId="0" borderId="25" xfId="0" applyFont="1" applyBorder="1" applyAlignment="1" applyProtection="1">
      <alignment horizontal="left" vertical="center" wrapText="1"/>
      <protection hidden="1"/>
    </xf>
    <xf numFmtId="0" fontId="20" fillId="0" borderId="26" xfId="0" applyFont="1" applyBorder="1" applyAlignment="1" applyProtection="1">
      <alignment horizontal="left" vertical="center" wrapText="1"/>
      <protection hidden="1"/>
    </xf>
    <xf numFmtId="0" fontId="20" fillId="0" borderId="27" xfId="0" applyFont="1" applyBorder="1" applyAlignment="1" applyProtection="1">
      <alignment horizontal="left" vertical="center" wrapText="1"/>
      <protection hidden="1"/>
    </xf>
    <xf numFmtId="0" fontId="20" fillId="0" borderId="28" xfId="0" applyFont="1" applyBorder="1" applyAlignment="1" applyProtection="1">
      <alignment horizontal="left" vertical="center" wrapText="1"/>
      <protection hidden="1"/>
    </xf>
    <xf numFmtId="0" fontId="20" fillId="0" borderId="29" xfId="0" applyFont="1" applyBorder="1" applyAlignment="1" applyProtection="1">
      <alignment horizontal="left" vertical="center" wrapText="1"/>
      <protection hidden="1"/>
    </xf>
    <xf numFmtId="0" fontId="25" fillId="0" borderId="28" xfId="0" applyFont="1" applyBorder="1" applyAlignment="1" applyProtection="1">
      <alignment horizontal="left" vertical="center" wrapText="1"/>
      <protection hidden="1"/>
    </xf>
    <xf numFmtId="0" fontId="25" fillId="0" borderId="29" xfId="0" applyFont="1" applyBorder="1" applyAlignment="1" applyProtection="1">
      <alignment horizontal="left" vertical="center" wrapText="1"/>
      <protection hidden="1"/>
    </xf>
    <xf numFmtId="0" fontId="23" fillId="0" borderId="28" xfId="0" applyFont="1" applyBorder="1" applyAlignment="1" applyProtection="1">
      <alignment horizontal="left" vertical="center" wrapText="1"/>
      <protection hidden="1"/>
    </xf>
    <xf numFmtId="0" fontId="23" fillId="0" borderId="29" xfId="0" applyFont="1" applyBorder="1" applyAlignment="1" applyProtection="1">
      <alignment horizontal="left" vertical="center" wrapText="1"/>
      <protection hidden="1"/>
    </xf>
    <xf numFmtId="0" fontId="23" fillId="0" borderId="29" xfId="0" applyFont="1" applyBorder="1" applyAlignment="1" applyProtection="1">
      <alignment horizontal="left" vertical="center"/>
      <protection hidden="1"/>
    </xf>
    <xf numFmtId="0" fontId="23" fillId="0" borderId="31" xfId="0" applyFont="1" applyBorder="1" applyAlignment="1" applyProtection="1">
      <alignment horizontal="left" vertical="center" wrapText="1"/>
      <protection hidden="1"/>
    </xf>
    <xf numFmtId="0" fontId="23" fillId="0" borderId="30" xfId="0" applyFont="1" applyBorder="1" applyAlignment="1" applyProtection="1">
      <alignment horizontal="left" vertical="center" wrapText="1"/>
      <protection hidden="1"/>
    </xf>
    <xf numFmtId="0" fontId="23" fillId="0" borderId="32" xfId="0" applyFont="1" applyBorder="1" applyAlignment="1" applyProtection="1">
      <alignment horizontal="left" vertical="center" wrapText="1"/>
      <protection hidden="1"/>
    </xf>
    <xf numFmtId="0" fontId="23" fillId="0" borderId="1" xfId="0" applyFont="1" applyBorder="1" applyAlignment="1" applyProtection="1">
      <alignment horizontal="left" vertical="top"/>
      <protection hidden="1"/>
    </xf>
    <xf numFmtId="0" fontId="23" fillId="0" borderId="1" xfId="0" applyFont="1" applyBorder="1" applyAlignment="1" applyProtection="1">
      <alignment horizontal="center" vertical="top"/>
      <protection hidden="1"/>
    </xf>
    <xf numFmtId="0" fontId="23" fillId="0" borderId="31" xfId="0" applyFont="1" applyBorder="1" applyAlignment="1" applyProtection="1">
      <alignment horizontal="left" vertical="center"/>
      <protection hidden="1"/>
    </xf>
    <xf numFmtId="0" fontId="23" fillId="0" borderId="32" xfId="0" applyFont="1" applyBorder="1" applyAlignment="1" applyProtection="1">
      <alignment horizontal="left" vertical="center"/>
      <protection hidden="1"/>
    </xf>
    <xf numFmtId="0" fontId="25" fillId="0" borderId="0" xfId="0" applyFont="1" applyAlignment="1" applyProtection="1">
      <alignment vertical="center"/>
      <protection hidden="1"/>
    </xf>
    <xf numFmtId="0" fontId="22" fillId="0" borderId="1" xfId="0" applyFont="1" applyBorder="1" applyAlignment="1" applyProtection="1">
      <alignment vertical="center"/>
      <protection hidden="1"/>
    </xf>
    <xf numFmtId="0" fontId="25" fillId="0" borderId="30" xfId="0" applyFont="1" applyBorder="1" applyAlignment="1" applyProtection="1">
      <alignment vertical="center"/>
      <protection hidden="1"/>
    </xf>
    <xf numFmtId="0" fontId="22" fillId="0" borderId="30" xfId="0" applyFont="1" applyBorder="1" applyAlignment="1" applyProtection="1">
      <alignment vertical="center"/>
      <protection hidden="1"/>
    </xf>
    <xf numFmtId="0" fontId="0" fillId="0" borderId="1" xfId="0" applyBorder="1" applyAlignment="1" applyProtection="1">
      <alignment vertical="top"/>
      <protection hidden="1"/>
    </xf>
    <xf numFmtId="49" fontId="23" fillId="0" borderId="1" xfId="0" applyNumberFormat="1" applyFont="1" applyBorder="1" applyAlignment="1" applyProtection="1">
      <alignment horizontal="left" vertical="center"/>
      <protection hidden="1"/>
    </xf>
    <xf numFmtId="0" fontId="0" fillId="0" borderId="30" xfId="0" applyBorder="1" applyAlignment="1" applyProtection="1">
      <alignment vertical="top"/>
      <protection hidden="1"/>
    </xf>
    <xf numFmtId="0" fontId="22" fillId="0" borderId="30" xfId="0" applyFont="1" applyBorder="1" applyAlignment="1" applyProtection="1">
      <alignment horizontal="left"/>
      <protection hidden="1"/>
    </xf>
    <xf numFmtId="0" fontId="25" fillId="0" borderId="30" xfId="0" applyFont="1" applyBorder="1" applyAlignment="1" applyProtection="1">
      <protection hidden="1"/>
    </xf>
    <xf numFmtId="0" fontId="20" fillId="0" borderId="28" xfId="0" applyFont="1" applyBorder="1" applyAlignment="1" applyProtection="1">
      <alignment vertical="top"/>
      <protection hidden="1"/>
    </xf>
    <xf numFmtId="0" fontId="20" fillId="0" borderId="29" xfId="0" applyFont="1" applyBorder="1" applyAlignment="1" applyProtection="1">
      <alignment vertical="top"/>
      <protection hidden="1"/>
    </xf>
    <xf numFmtId="0" fontId="20" fillId="0" borderId="1" xfId="0" applyFont="1" applyBorder="1" applyAlignment="1" applyProtection="1">
      <alignment horizontal="center" vertical="center"/>
      <protection hidden="1"/>
    </xf>
    <xf numFmtId="0" fontId="20" fillId="0" borderId="1" xfId="0" applyFont="1" applyBorder="1" applyAlignment="1" applyProtection="1">
      <alignment horizontal="left" vertical="top"/>
      <protection hidden="1"/>
    </xf>
    <xf numFmtId="0" fontId="20" fillId="0" borderId="31" xfId="0" applyFont="1" applyBorder="1" applyAlignment="1" applyProtection="1">
      <alignment vertical="top"/>
      <protection hidden="1"/>
    </xf>
    <xf numFmtId="0" fontId="20" fillId="0" borderId="30" xfId="0" applyFont="1" applyBorder="1" applyAlignment="1" applyProtection="1">
      <alignment vertical="top"/>
      <protection hidden="1"/>
    </xf>
    <xf numFmtId="0" fontId="20" fillId="0" borderId="32" xfId="0" applyFont="1" applyBorder="1" applyAlignment="1" applyProtection="1">
      <alignment vertical="top"/>
      <protection hidden="1"/>
    </xf>
    <xf numFmtId="0" fontId="2" fillId="0" borderId="0" xfId="0" applyFont="1" applyBorder="1" applyAlignment="1" applyProtection="1">
      <alignment horizontal="left" vertical="center" wrapText="1"/>
      <protection hidden="1"/>
    </xf>
    <xf numFmtId="0" fontId="0" fillId="0" borderId="0" xfId="0" applyFont="1" applyBorder="1" applyAlignment="1" applyProtection="1">
      <alignment horizontal="left" vertical="center"/>
      <protection hidden="1"/>
    </xf>
    <xf numFmtId="0" fontId="12" fillId="0" borderId="0" xfId="0" applyFont="1" applyAlignment="1" applyProtection="1">
      <alignment horizontal="left" vertical="center" wrapText="1"/>
      <protection hidden="1"/>
    </xf>
    <xf numFmtId="0" fontId="12" fillId="0" borderId="0" xfId="0" applyFont="1" applyAlignment="1" applyProtection="1">
      <alignment horizontal="left" vertical="center"/>
      <protection hidden="1"/>
    </xf>
    <xf numFmtId="0" fontId="3" fillId="0" borderId="0" xfId="0" applyFont="1" applyAlignment="1" applyProtection="1">
      <alignment horizontal="left" vertical="center" wrapText="1"/>
      <protection hidden="1"/>
    </xf>
    <xf numFmtId="0" fontId="0" fillId="0" borderId="0" xfId="0" applyFont="1" applyAlignment="1" applyProtection="1">
      <alignment vertical="center"/>
      <protection hidden="1"/>
    </xf>
    <xf numFmtId="0" fontId="15" fillId="2" borderId="0" xfId="1" applyFont="1" applyFill="1" applyAlignment="1" applyProtection="1">
      <alignment vertical="center"/>
      <protection hidden="1"/>
    </xf>
    <xf numFmtId="0" fontId="10" fillId="3" borderId="0" xfId="0" applyFont="1" applyFill="1" applyAlignment="1" applyProtection="1">
      <alignment horizontal="center" vertical="center"/>
      <protection hidden="1"/>
    </xf>
    <xf numFmtId="0" fontId="0" fillId="0" borderId="0" xfId="0" applyProtection="1">
      <protection hidden="1"/>
    </xf>
    <xf numFmtId="0" fontId="3" fillId="0" borderId="0" xfId="0" applyFont="1" applyBorder="1" applyAlignment="1" applyProtection="1">
      <alignment horizontal="left" vertical="center" wrapText="1"/>
      <protection hidden="1"/>
    </xf>
    <xf numFmtId="0" fontId="0" fillId="0" borderId="0" xfId="0" applyFont="1" applyBorder="1" applyAlignment="1" applyProtection="1">
      <alignment vertical="center"/>
      <protection hidden="1"/>
    </xf>
    <xf numFmtId="0" fontId="12" fillId="0" borderId="0" xfId="0" applyFont="1" applyBorder="1" applyAlignment="1" applyProtection="1">
      <alignment horizontal="left" vertical="center" wrapText="1"/>
      <protection hidden="1"/>
    </xf>
    <xf numFmtId="0" fontId="12" fillId="0" borderId="0" xfId="0" applyFont="1" applyBorder="1" applyAlignment="1" applyProtection="1">
      <alignment horizontal="left" vertical="center"/>
      <protection hidden="1"/>
    </xf>
    <xf numFmtId="0" fontId="23" fillId="0" borderId="1" xfId="0" applyFont="1" applyBorder="1" applyAlignment="1" applyProtection="1">
      <alignment horizontal="left" vertical="top"/>
      <protection hidden="1"/>
    </xf>
    <xf numFmtId="0" fontId="23" fillId="0" borderId="1" xfId="0" applyFont="1" applyBorder="1" applyAlignment="1" applyProtection="1">
      <alignment horizontal="left" vertical="center"/>
      <protection hidden="1"/>
    </xf>
    <xf numFmtId="0" fontId="22" fillId="0" borderId="30" xfId="0" applyFont="1" applyBorder="1" applyAlignment="1" applyProtection="1">
      <alignment horizontal="left"/>
      <protection hidden="1"/>
    </xf>
    <xf numFmtId="0" fontId="21" fillId="0" borderId="1" xfId="0" applyFont="1" applyBorder="1" applyAlignment="1" applyProtection="1">
      <alignment horizontal="center" vertical="center" wrapText="1"/>
      <protection hidden="1"/>
    </xf>
    <xf numFmtId="0" fontId="21" fillId="0" borderId="1" xfId="0" applyFont="1" applyBorder="1" applyAlignment="1" applyProtection="1">
      <alignment horizontal="center" vertical="center"/>
      <protection hidden="1"/>
    </xf>
    <xf numFmtId="0" fontId="23" fillId="0" borderId="1" xfId="0" applyFont="1" applyBorder="1" applyAlignment="1" applyProtection="1">
      <alignment horizontal="left" vertical="center" wrapText="1"/>
      <protection hidden="1"/>
    </xf>
    <xf numFmtId="49" fontId="23" fillId="0" borderId="1" xfId="0" applyNumberFormat="1" applyFont="1" applyBorder="1" applyAlignment="1" applyProtection="1">
      <alignment horizontal="left" vertical="center" wrapText="1"/>
      <protection hidden="1"/>
    </xf>
    <xf numFmtId="0" fontId="22" fillId="0" borderId="30" xfId="0" applyFont="1" applyBorder="1" applyAlignment="1" applyProtection="1">
      <alignment horizontal="left" wrapText="1"/>
      <protection hidden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R141"/>
  <sheetViews>
    <sheetView showGridLines="0" tabSelected="1" workbookViewId="0">
      <pane ySplit="1" topLeftCell="A2" activePane="bottomLeft" state="frozen"/>
      <selection pane="bottomLeft" activeCell="A2" sqref="A2"/>
    </sheetView>
  </sheetViews>
  <sheetFormatPr defaultColWidth="9.28515625" defaultRowHeight="12" x14ac:dyDescent="0.3"/>
  <cols>
    <col min="1" max="1" width="8.28515625" style="5" customWidth="1"/>
    <col min="2" max="2" width="1.7109375" style="5" customWidth="1"/>
    <col min="3" max="3" width="4.140625" style="5" customWidth="1"/>
    <col min="4" max="4" width="4.28515625" style="5" customWidth="1"/>
    <col min="5" max="5" width="17.140625" style="5" customWidth="1"/>
    <col min="6" max="6" width="75" style="5" customWidth="1"/>
    <col min="7" max="7" width="8.7109375" style="5" customWidth="1"/>
    <col min="8" max="8" width="11.140625" style="5" customWidth="1"/>
    <col min="9" max="9" width="12.7109375" style="5" customWidth="1"/>
    <col min="10" max="10" width="23.42578125" style="5" customWidth="1"/>
    <col min="11" max="11" width="15.42578125" style="5" customWidth="1"/>
    <col min="12" max="12" width="9.28515625" style="5"/>
    <col min="13" max="18" width="9.28515625" style="5" hidden="1"/>
    <col min="19" max="19" width="8.140625" style="5" hidden="1" customWidth="1"/>
    <col min="20" max="20" width="29.7109375" style="5" hidden="1" customWidth="1"/>
    <col min="21" max="21" width="16.28515625" style="5" hidden="1" customWidth="1"/>
    <col min="22" max="22" width="12.28515625" style="5" customWidth="1"/>
    <col min="23" max="23" width="16.28515625" style="5" customWidth="1"/>
    <col min="24" max="24" width="12.28515625" style="5" customWidth="1"/>
    <col min="25" max="25" width="15" style="5" customWidth="1"/>
    <col min="26" max="26" width="11" style="5" customWidth="1"/>
    <col min="27" max="27" width="15" style="5" customWidth="1"/>
    <col min="28" max="28" width="16.28515625" style="5" customWidth="1"/>
    <col min="29" max="29" width="11" style="5" customWidth="1"/>
    <col min="30" max="30" width="15" style="5" customWidth="1"/>
    <col min="31" max="31" width="16.28515625" style="5" customWidth="1"/>
    <col min="32" max="43" width="9.28515625" style="5"/>
    <col min="44" max="65" width="9.28515625" style="5" hidden="1"/>
    <col min="66" max="16384" width="9.28515625" style="5"/>
  </cols>
  <sheetData>
    <row r="1" spans="1:70" ht="21.75" customHeight="1" x14ac:dyDescent="0.3">
      <c r="A1" s="4"/>
      <c r="B1" s="1"/>
      <c r="C1" s="1"/>
      <c r="D1" s="2" t="s">
        <v>0</v>
      </c>
      <c r="E1" s="1"/>
      <c r="F1" s="37" t="s">
        <v>49</v>
      </c>
      <c r="G1" s="208" t="s">
        <v>50</v>
      </c>
      <c r="H1" s="208"/>
      <c r="I1" s="1"/>
      <c r="J1" s="37" t="s">
        <v>51</v>
      </c>
      <c r="K1" s="2"/>
      <c r="L1" s="37"/>
      <c r="M1" s="37"/>
      <c r="N1" s="37"/>
      <c r="O1" s="37"/>
      <c r="P1" s="37"/>
      <c r="Q1" s="37"/>
      <c r="R1" s="37"/>
      <c r="S1" s="37"/>
      <c r="T1" s="37"/>
      <c r="U1" s="3"/>
      <c r="V1" s="3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</row>
    <row r="2" spans="1:70" ht="36.9" customHeight="1" x14ac:dyDescent="0.3">
      <c r="L2" s="209" t="s">
        <v>3</v>
      </c>
      <c r="M2" s="210"/>
      <c r="N2" s="210"/>
      <c r="O2" s="210"/>
      <c r="P2" s="210"/>
      <c r="Q2" s="210"/>
      <c r="R2" s="210"/>
      <c r="S2" s="210"/>
      <c r="T2" s="210"/>
      <c r="U2" s="210"/>
      <c r="V2" s="210"/>
      <c r="AT2" s="6" t="s">
        <v>48</v>
      </c>
    </row>
    <row r="3" spans="1:70" ht="6.9" customHeight="1" x14ac:dyDescent="0.3">
      <c r="B3" s="7"/>
      <c r="C3" s="8"/>
      <c r="D3" s="8"/>
      <c r="E3" s="8"/>
      <c r="F3" s="8"/>
      <c r="G3" s="8"/>
      <c r="H3" s="8"/>
      <c r="I3" s="8"/>
      <c r="J3" s="8"/>
      <c r="K3" s="9"/>
      <c r="AT3" s="6" t="s">
        <v>46</v>
      </c>
    </row>
    <row r="4" spans="1:70" ht="36.9" customHeight="1" x14ac:dyDescent="0.3">
      <c r="B4" s="10"/>
      <c r="C4" s="11"/>
      <c r="D4" s="12" t="s">
        <v>53</v>
      </c>
      <c r="E4" s="11"/>
      <c r="F4" s="11"/>
      <c r="G4" s="11"/>
      <c r="H4" s="11"/>
      <c r="I4" s="11"/>
      <c r="J4" s="11"/>
      <c r="K4" s="13"/>
      <c r="M4" s="14" t="s">
        <v>6</v>
      </c>
      <c r="AT4" s="6" t="s">
        <v>2</v>
      </c>
    </row>
    <row r="5" spans="1:70" ht="6.9" customHeight="1" x14ac:dyDescent="0.3">
      <c r="B5" s="10"/>
      <c r="C5" s="11"/>
      <c r="D5" s="11"/>
      <c r="E5" s="11"/>
      <c r="F5" s="11"/>
      <c r="G5" s="11"/>
      <c r="H5" s="11"/>
      <c r="I5" s="11"/>
      <c r="J5" s="11"/>
      <c r="K5" s="13"/>
    </row>
    <row r="6" spans="1:70" ht="13.2" x14ac:dyDescent="0.3">
      <c r="B6" s="10"/>
      <c r="C6" s="11"/>
      <c r="D6" s="15" t="s">
        <v>7</v>
      </c>
      <c r="E6" s="11"/>
      <c r="F6" s="11"/>
      <c r="G6" s="11"/>
      <c r="H6" s="11"/>
      <c r="I6" s="11"/>
      <c r="J6" s="11"/>
      <c r="K6" s="13"/>
    </row>
    <row r="7" spans="1:70" ht="16.5" customHeight="1" x14ac:dyDescent="0.3">
      <c r="B7" s="10"/>
      <c r="C7" s="11"/>
      <c r="D7" s="11"/>
      <c r="E7" s="211" t="s">
        <v>8</v>
      </c>
      <c r="F7" s="212"/>
      <c r="G7" s="212"/>
      <c r="H7" s="212"/>
      <c r="I7" s="11"/>
      <c r="J7" s="11"/>
      <c r="K7" s="13"/>
    </row>
    <row r="8" spans="1:70" s="20" customFormat="1" ht="13.2" x14ac:dyDescent="0.3">
      <c r="B8" s="17"/>
      <c r="C8" s="18"/>
      <c r="D8" s="15" t="s">
        <v>54</v>
      </c>
      <c r="E8" s="18"/>
      <c r="F8" s="18"/>
      <c r="G8" s="18"/>
      <c r="H8" s="18"/>
      <c r="I8" s="18"/>
      <c r="J8" s="18"/>
      <c r="K8" s="19"/>
    </row>
    <row r="9" spans="1:70" s="20" customFormat="1" ht="36.9" customHeight="1" x14ac:dyDescent="0.3">
      <c r="B9" s="17"/>
      <c r="C9" s="18"/>
      <c r="D9" s="18"/>
      <c r="E9" s="211" t="s">
        <v>154</v>
      </c>
      <c r="F9" s="212"/>
      <c r="G9" s="212"/>
      <c r="H9" s="212"/>
      <c r="I9" s="18"/>
      <c r="J9" s="18"/>
      <c r="K9" s="19"/>
    </row>
    <row r="10" spans="1:70" s="20" customFormat="1" x14ac:dyDescent="0.3">
      <c r="B10" s="17"/>
      <c r="C10" s="18"/>
      <c r="D10" s="18"/>
      <c r="E10" s="18"/>
      <c r="F10" s="18"/>
      <c r="G10" s="18"/>
      <c r="H10" s="18"/>
      <c r="I10" s="18"/>
      <c r="J10" s="18"/>
      <c r="K10" s="19"/>
    </row>
    <row r="11" spans="1:70" s="20" customFormat="1" ht="14.4" customHeight="1" x14ac:dyDescent="0.3">
      <c r="B11" s="17"/>
      <c r="C11" s="18"/>
      <c r="D11" s="15" t="s">
        <v>9</v>
      </c>
      <c r="E11" s="18"/>
      <c r="F11" s="16" t="s">
        <v>1</v>
      </c>
      <c r="G11" s="18"/>
      <c r="H11" s="18"/>
      <c r="I11" s="15" t="s">
        <v>10</v>
      </c>
      <c r="J11" s="16" t="s">
        <v>1</v>
      </c>
      <c r="K11" s="19"/>
    </row>
    <row r="12" spans="1:70" s="20" customFormat="1" ht="14.4" customHeight="1" x14ac:dyDescent="0.3">
      <c r="B12" s="17"/>
      <c r="C12" s="18"/>
      <c r="D12" s="15" t="s">
        <v>11</v>
      </c>
      <c r="E12" s="18"/>
      <c r="F12" s="16" t="s">
        <v>12</v>
      </c>
      <c r="G12" s="18"/>
      <c r="H12" s="18"/>
      <c r="I12" s="15" t="s">
        <v>13</v>
      </c>
      <c r="J12" s="36" t="s">
        <v>21</v>
      </c>
      <c r="K12" s="19"/>
    </row>
    <row r="13" spans="1:70" s="20" customFormat="1" ht="10.95" customHeight="1" x14ac:dyDescent="0.3">
      <c r="B13" s="17"/>
      <c r="C13" s="18"/>
      <c r="D13" s="18"/>
      <c r="E13" s="18"/>
      <c r="F13" s="18"/>
      <c r="G13" s="18"/>
      <c r="H13" s="18"/>
      <c r="I13" s="18"/>
      <c r="J13" s="18"/>
      <c r="K13" s="19"/>
    </row>
    <row r="14" spans="1:70" s="20" customFormat="1" ht="14.4" customHeight="1" x14ac:dyDescent="0.3">
      <c r="B14" s="17"/>
      <c r="C14" s="18"/>
      <c r="D14" s="15" t="s">
        <v>14</v>
      </c>
      <c r="E14" s="18"/>
      <c r="F14" s="18"/>
      <c r="G14" s="18"/>
      <c r="H14" s="18"/>
      <c r="I14" s="15" t="s">
        <v>15</v>
      </c>
      <c r="J14" s="16" t="s">
        <v>16</v>
      </c>
      <c r="K14" s="19"/>
    </row>
    <row r="15" spans="1:70" s="20" customFormat="1" ht="18" customHeight="1" x14ac:dyDescent="0.3">
      <c r="B15" s="17"/>
      <c r="C15" s="18"/>
      <c r="D15" s="18"/>
      <c r="E15" s="16" t="s">
        <v>17</v>
      </c>
      <c r="F15" s="18"/>
      <c r="G15" s="18"/>
      <c r="H15" s="18"/>
      <c r="I15" s="15" t="s">
        <v>18</v>
      </c>
      <c r="J15" s="16" t="s">
        <v>19</v>
      </c>
      <c r="K15" s="19"/>
    </row>
    <row r="16" spans="1:70" s="20" customFormat="1" ht="6.9" customHeight="1" x14ac:dyDescent="0.3">
      <c r="B16" s="17"/>
      <c r="C16" s="18"/>
      <c r="D16" s="18"/>
      <c r="E16" s="18"/>
      <c r="F16" s="18"/>
      <c r="G16" s="18"/>
      <c r="H16" s="18"/>
      <c r="I16" s="18"/>
      <c r="J16" s="18"/>
      <c r="K16" s="19"/>
    </row>
    <row r="17" spans="2:11" s="20" customFormat="1" ht="14.4" customHeight="1" x14ac:dyDescent="0.3">
      <c r="B17" s="17"/>
      <c r="C17" s="18"/>
      <c r="D17" s="15" t="s">
        <v>20</v>
      </c>
      <c r="E17" s="18"/>
      <c r="F17" s="18"/>
      <c r="G17" s="18"/>
      <c r="H17" s="18"/>
      <c r="I17" s="15" t="s">
        <v>15</v>
      </c>
      <c r="J17" s="36" t="s">
        <v>21</v>
      </c>
      <c r="K17" s="19"/>
    </row>
    <row r="18" spans="2:11" s="20" customFormat="1" ht="18" customHeight="1" x14ac:dyDescent="0.3">
      <c r="B18" s="17"/>
      <c r="C18" s="18"/>
      <c r="D18" s="18"/>
      <c r="E18" s="36" t="s">
        <v>21</v>
      </c>
      <c r="F18" s="18"/>
      <c r="G18" s="18"/>
      <c r="H18" s="18"/>
      <c r="I18" s="15" t="s">
        <v>18</v>
      </c>
      <c r="J18" s="36" t="s">
        <v>21</v>
      </c>
      <c r="K18" s="19"/>
    </row>
    <row r="19" spans="2:11" s="20" customFormat="1" ht="6.9" customHeight="1" x14ac:dyDescent="0.3">
      <c r="B19" s="17"/>
      <c r="C19" s="18"/>
      <c r="D19" s="18"/>
      <c r="E19" s="18"/>
      <c r="F19" s="18"/>
      <c r="G19" s="18"/>
      <c r="H19" s="18"/>
      <c r="I19" s="18"/>
      <c r="J19" s="18"/>
      <c r="K19" s="19"/>
    </row>
    <row r="20" spans="2:11" s="20" customFormat="1" ht="14.4" customHeight="1" x14ac:dyDescent="0.3">
      <c r="B20" s="17"/>
      <c r="C20" s="18"/>
      <c r="D20" s="15" t="s">
        <v>22</v>
      </c>
      <c r="E20" s="18"/>
      <c r="F20" s="18"/>
      <c r="G20" s="18"/>
      <c r="H20" s="18"/>
      <c r="I20" s="15" t="s">
        <v>15</v>
      </c>
      <c r="J20" s="16" t="s">
        <v>23</v>
      </c>
      <c r="K20" s="19"/>
    </row>
    <row r="21" spans="2:11" s="20" customFormat="1" ht="18" customHeight="1" x14ac:dyDescent="0.3">
      <c r="B21" s="17"/>
      <c r="C21" s="18"/>
      <c r="D21" s="18"/>
      <c r="E21" s="16" t="s">
        <v>24</v>
      </c>
      <c r="F21" s="18"/>
      <c r="G21" s="18"/>
      <c r="H21" s="18"/>
      <c r="I21" s="15" t="s">
        <v>18</v>
      </c>
      <c r="J21" s="16" t="s">
        <v>25</v>
      </c>
      <c r="K21" s="19"/>
    </row>
    <row r="22" spans="2:11" s="20" customFormat="1" ht="6.9" customHeight="1" x14ac:dyDescent="0.3">
      <c r="B22" s="17"/>
      <c r="C22" s="18"/>
      <c r="D22" s="18"/>
      <c r="E22" s="18"/>
      <c r="F22" s="18"/>
      <c r="G22" s="18"/>
      <c r="H22" s="18"/>
      <c r="I22" s="18"/>
      <c r="J22" s="18"/>
      <c r="K22" s="19"/>
    </row>
    <row r="23" spans="2:11" s="20" customFormat="1" ht="14.4" customHeight="1" x14ac:dyDescent="0.3">
      <c r="B23" s="17"/>
      <c r="C23" s="18"/>
      <c r="D23" s="15" t="s">
        <v>26</v>
      </c>
      <c r="E23" s="18"/>
      <c r="F23" s="18"/>
      <c r="G23" s="18"/>
      <c r="H23" s="18"/>
      <c r="I23" s="18"/>
      <c r="J23" s="18"/>
      <c r="K23" s="19"/>
    </row>
    <row r="24" spans="2:11" s="42" customFormat="1" ht="16.5" customHeight="1" x14ac:dyDescent="0.3">
      <c r="B24" s="39"/>
      <c r="C24" s="40"/>
      <c r="D24" s="40"/>
      <c r="E24" s="202" t="s">
        <v>1</v>
      </c>
      <c r="F24" s="202"/>
      <c r="G24" s="202"/>
      <c r="H24" s="202"/>
      <c r="I24" s="40"/>
      <c r="J24" s="40"/>
      <c r="K24" s="41"/>
    </row>
    <row r="25" spans="2:11" s="20" customFormat="1" ht="6.9" customHeight="1" x14ac:dyDescent="0.3">
      <c r="B25" s="17"/>
      <c r="C25" s="18"/>
      <c r="D25" s="18"/>
      <c r="E25" s="18"/>
      <c r="F25" s="18"/>
      <c r="G25" s="18"/>
      <c r="H25" s="18"/>
      <c r="I25" s="18"/>
      <c r="J25" s="18"/>
      <c r="K25" s="19"/>
    </row>
    <row r="26" spans="2:11" s="20" customFormat="1" ht="6.9" customHeight="1" x14ac:dyDescent="0.3">
      <c r="B26" s="17"/>
      <c r="C26" s="18"/>
      <c r="D26" s="29"/>
      <c r="E26" s="29"/>
      <c r="F26" s="29"/>
      <c r="G26" s="29"/>
      <c r="H26" s="29"/>
      <c r="I26" s="29"/>
      <c r="J26" s="29"/>
      <c r="K26" s="43"/>
    </row>
    <row r="27" spans="2:11" s="20" customFormat="1" ht="25.35" customHeight="1" x14ac:dyDescent="0.3">
      <c r="B27" s="17"/>
      <c r="C27" s="18"/>
      <c r="D27" s="44" t="s">
        <v>27</v>
      </c>
      <c r="E27" s="18"/>
      <c r="F27" s="18"/>
      <c r="G27" s="18"/>
      <c r="H27" s="18"/>
      <c r="I27" s="18"/>
      <c r="J27" s="45">
        <f>ROUND(J85,2)</f>
        <v>0</v>
      </c>
      <c r="K27" s="19"/>
    </row>
    <row r="28" spans="2:11" s="20" customFormat="1" ht="6.9" customHeight="1" x14ac:dyDescent="0.3">
      <c r="B28" s="17"/>
      <c r="C28" s="18"/>
      <c r="D28" s="29"/>
      <c r="E28" s="29"/>
      <c r="F28" s="29"/>
      <c r="G28" s="29"/>
      <c r="H28" s="29"/>
      <c r="I28" s="29"/>
      <c r="J28" s="29"/>
      <c r="K28" s="43"/>
    </row>
    <row r="29" spans="2:11" s="20" customFormat="1" ht="14.4" customHeight="1" x14ac:dyDescent="0.3">
      <c r="B29" s="17"/>
      <c r="C29" s="18"/>
      <c r="D29" s="18"/>
      <c r="E29" s="18"/>
      <c r="F29" s="46" t="s">
        <v>29</v>
      </c>
      <c r="G29" s="18"/>
      <c r="H29" s="18"/>
      <c r="I29" s="46" t="s">
        <v>28</v>
      </c>
      <c r="J29" s="46" t="s">
        <v>30</v>
      </c>
      <c r="K29" s="19"/>
    </row>
    <row r="30" spans="2:11" s="20" customFormat="1" ht="14.4" customHeight="1" x14ac:dyDescent="0.3">
      <c r="B30" s="17"/>
      <c r="C30" s="18"/>
      <c r="D30" s="21" t="s">
        <v>31</v>
      </c>
      <c r="E30" s="21" t="s">
        <v>32</v>
      </c>
      <c r="F30" s="47">
        <f>ROUND(SUM(BE85:BE140), 2)</f>
        <v>0</v>
      </c>
      <c r="G30" s="18"/>
      <c r="H30" s="18"/>
      <c r="I30" s="48">
        <v>0.21</v>
      </c>
      <c r="J30" s="47">
        <f>ROUND(ROUND((SUM(BE85:BE140)), 2)*I30, 2)</f>
        <v>0</v>
      </c>
      <c r="K30" s="19"/>
    </row>
    <row r="31" spans="2:11" s="20" customFormat="1" ht="14.4" customHeight="1" x14ac:dyDescent="0.3">
      <c r="B31" s="17"/>
      <c r="C31" s="18"/>
      <c r="D31" s="18"/>
      <c r="E31" s="21" t="s">
        <v>33</v>
      </c>
      <c r="F31" s="47">
        <f>ROUND(SUM(BF85:BF140), 2)</f>
        <v>0</v>
      </c>
      <c r="G31" s="18"/>
      <c r="H31" s="18"/>
      <c r="I31" s="48">
        <v>0.15</v>
      </c>
      <c r="J31" s="47">
        <f>ROUND(ROUND((SUM(BF85:BF140)), 2)*I31, 2)</f>
        <v>0</v>
      </c>
      <c r="K31" s="19"/>
    </row>
    <row r="32" spans="2:11" s="20" customFormat="1" ht="14.4" hidden="1" customHeight="1" x14ac:dyDescent="0.3">
      <c r="B32" s="17"/>
      <c r="C32" s="18"/>
      <c r="D32" s="18"/>
      <c r="E32" s="21" t="s">
        <v>34</v>
      </c>
      <c r="F32" s="47">
        <f>ROUND(SUM(BG85:BG140), 2)</f>
        <v>0</v>
      </c>
      <c r="G32" s="18"/>
      <c r="H32" s="18"/>
      <c r="I32" s="48">
        <v>0.21</v>
      </c>
      <c r="J32" s="47">
        <v>0</v>
      </c>
      <c r="K32" s="19"/>
    </row>
    <row r="33" spans="2:11" s="20" customFormat="1" ht="14.4" hidden="1" customHeight="1" x14ac:dyDescent="0.3">
      <c r="B33" s="17"/>
      <c r="C33" s="18"/>
      <c r="D33" s="18"/>
      <c r="E33" s="21" t="s">
        <v>35</v>
      </c>
      <c r="F33" s="47">
        <f>ROUND(SUM(BH85:BH140), 2)</f>
        <v>0</v>
      </c>
      <c r="G33" s="18"/>
      <c r="H33" s="18"/>
      <c r="I33" s="48">
        <v>0.15</v>
      </c>
      <c r="J33" s="47">
        <v>0</v>
      </c>
      <c r="K33" s="19"/>
    </row>
    <row r="34" spans="2:11" s="20" customFormat="1" ht="14.4" hidden="1" customHeight="1" x14ac:dyDescent="0.3">
      <c r="B34" s="17"/>
      <c r="C34" s="18"/>
      <c r="D34" s="18"/>
      <c r="E34" s="21" t="s">
        <v>36</v>
      </c>
      <c r="F34" s="47">
        <f>ROUND(SUM(BI85:BI140), 2)</f>
        <v>0</v>
      </c>
      <c r="G34" s="18"/>
      <c r="H34" s="18"/>
      <c r="I34" s="48">
        <v>0</v>
      </c>
      <c r="J34" s="47">
        <v>0</v>
      </c>
      <c r="K34" s="19"/>
    </row>
    <row r="35" spans="2:11" s="20" customFormat="1" ht="6.9" customHeight="1" x14ac:dyDescent="0.3">
      <c r="B35" s="17"/>
      <c r="C35" s="18"/>
      <c r="D35" s="18"/>
      <c r="E35" s="18"/>
      <c r="F35" s="18"/>
      <c r="G35" s="18"/>
      <c r="H35" s="18"/>
      <c r="I35" s="18"/>
      <c r="J35" s="18"/>
      <c r="K35" s="19"/>
    </row>
    <row r="36" spans="2:11" s="20" customFormat="1" ht="25.35" customHeight="1" x14ac:dyDescent="0.3">
      <c r="B36" s="17"/>
      <c r="C36" s="49"/>
      <c r="D36" s="50" t="s">
        <v>37</v>
      </c>
      <c r="E36" s="30"/>
      <c r="F36" s="30"/>
      <c r="G36" s="51" t="s">
        <v>38</v>
      </c>
      <c r="H36" s="52" t="s">
        <v>39</v>
      </c>
      <c r="I36" s="30"/>
      <c r="J36" s="53">
        <f>SUM(J27:J34)</f>
        <v>0</v>
      </c>
      <c r="K36" s="54"/>
    </row>
    <row r="37" spans="2:11" s="20" customFormat="1" ht="14.4" customHeight="1" x14ac:dyDescent="0.3">
      <c r="B37" s="22"/>
      <c r="C37" s="23"/>
      <c r="D37" s="23"/>
      <c r="E37" s="23"/>
      <c r="F37" s="23"/>
      <c r="G37" s="23"/>
      <c r="H37" s="23"/>
      <c r="I37" s="23"/>
      <c r="J37" s="23"/>
      <c r="K37" s="24"/>
    </row>
    <row r="41" spans="2:11" s="20" customFormat="1" ht="6.9" customHeight="1" x14ac:dyDescent="0.3">
      <c r="B41" s="25"/>
      <c r="C41" s="26"/>
      <c r="D41" s="26"/>
      <c r="E41" s="26"/>
      <c r="F41" s="26"/>
      <c r="G41" s="26"/>
      <c r="H41" s="26"/>
      <c r="I41" s="26"/>
      <c r="J41" s="26"/>
      <c r="K41" s="55"/>
    </row>
    <row r="42" spans="2:11" s="20" customFormat="1" ht="36.9" customHeight="1" x14ac:dyDescent="0.3">
      <c r="B42" s="17"/>
      <c r="C42" s="12" t="s">
        <v>55</v>
      </c>
      <c r="D42" s="18"/>
      <c r="E42" s="18"/>
      <c r="F42" s="18"/>
      <c r="G42" s="18"/>
      <c r="H42" s="18"/>
      <c r="I42" s="18"/>
      <c r="J42" s="18"/>
      <c r="K42" s="19"/>
    </row>
    <row r="43" spans="2:11" s="20" customFormat="1" ht="6.9" customHeight="1" x14ac:dyDescent="0.3">
      <c r="B43" s="17"/>
      <c r="C43" s="18"/>
      <c r="D43" s="18"/>
      <c r="E43" s="18"/>
      <c r="F43" s="18"/>
      <c r="G43" s="18"/>
      <c r="H43" s="18"/>
      <c r="I43" s="18"/>
      <c r="J43" s="18"/>
      <c r="K43" s="19"/>
    </row>
    <row r="44" spans="2:11" s="20" customFormat="1" ht="14.4" customHeight="1" x14ac:dyDescent="0.3">
      <c r="B44" s="17"/>
      <c r="C44" s="15" t="s">
        <v>7</v>
      </c>
      <c r="D44" s="18"/>
      <c r="E44" s="18"/>
      <c r="F44" s="18"/>
      <c r="G44" s="18"/>
      <c r="H44" s="18"/>
      <c r="I44" s="18"/>
      <c r="J44" s="18"/>
      <c r="K44" s="19"/>
    </row>
    <row r="45" spans="2:11" s="20" customFormat="1" ht="16.5" customHeight="1" x14ac:dyDescent="0.3">
      <c r="B45" s="17"/>
      <c r="C45" s="18"/>
      <c r="D45" s="18"/>
      <c r="E45" s="213" t="str">
        <f>E7</f>
        <v>Přestavba oddělení přípravy cytostatik, Nemocnice Jihlava</v>
      </c>
      <c r="F45" s="214"/>
      <c r="G45" s="214"/>
      <c r="H45" s="214"/>
      <c r="I45" s="18"/>
      <c r="J45" s="18"/>
      <c r="K45" s="19"/>
    </row>
    <row r="46" spans="2:11" s="20" customFormat="1" ht="14.4" customHeight="1" x14ac:dyDescent="0.3">
      <c r="B46" s="17"/>
      <c r="C46" s="15" t="s">
        <v>54</v>
      </c>
      <c r="D46" s="18"/>
      <c r="E46" s="18"/>
      <c r="F46" s="18"/>
      <c r="G46" s="18"/>
      <c r="H46" s="18"/>
      <c r="I46" s="18"/>
      <c r="J46" s="18"/>
      <c r="K46" s="19"/>
    </row>
    <row r="47" spans="2:11" s="20" customFormat="1" ht="17.25" customHeight="1" x14ac:dyDescent="0.3">
      <c r="B47" s="17"/>
      <c r="C47" s="18"/>
      <c r="D47" s="18"/>
      <c r="E47" s="211" t="str">
        <f>E9</f>
        <v>D.1.4.2 - ZTI</v>
      </c>
      <c r="F47" s="212"/>
      <c r="G47" s="212"/>
      <c r="H47" s="212"/>
      <c r="I47" s="18"/>
      <c r="J47" s="18"/>
      <c r="K47" s="19"/>
    </row>
    <row r="48" spans="2:11" s="20" customFormat="1" ht="6.9" customHeight="1" x14ac:dyDescent="0.3">
      <c r="B48" s="17"/>
      <c r="C48" s="18"/>
      <c r="D48" s="18"/>
      <c r="E48" s="18"/>
      <c r="F48" s="18"/>
      <c r="G48" s="18"/>
      <c r="H48" s="18"/>
      <c r="I48" s="18"/>
      <c r="J48" s="18"/>
      <c r="K48" s="19"/>
    </row>
    <row r="49" spans="2:47" s="20" customFormat="1" ht="18" customHeight="1" x14ac:dyDescent="0.3">
      <c r="B49" s="17"/>
      <c r="C49" s="15" t="s">
        <v>11</v>
      </c>
      <c r="D49" s="18"/>
      <c r="E49" s="18"/>
      <c r="F49" s="16" t="str">
        <f>F12</f>
        <v>Jihlava</v>
      </c>
      <c r="G49" s="18"/>
      <c r="H49" s="18"/>
      <c r="I49" s="15" t="s">
        <v>13</v>
      </c>
      <c r="J49" s="38" t="str">
        <f>IF(J12="","",J12)</f>
        <v>Vyplň údaj</v>
      </c>
      <c r="K49" s="19"/>
    </row>
    <row r="50" spans="2:47" s="20" customFormat="1" ht="6.9" customHeight="1" x14ac:dyDescent="0.3">
      <c r="B50" s="17"/>
      <c r="C50" s="18"/>
      <c r="D50" s="18"/>
      <c r="E50" s="18"/>
      <c r="F50" s="18"/>
      <c r="G50" s="18"/>
      <c r="H50" s="18"/>
      <c r="I50" s="18"/>
      <c r="J50" s="18"/>
      <c r="K50" s="19"/>
    </row>
    <row r="51" spans="2:47" s="20" customFormat="1" ht="13.2" x14ac:dyDescent="0.3">
      <c r="B51" s="17"/>
      <c r="C51" s="15" t="s">
        <v>14</v>
      </c>
      <c r="D51" s="18"/>
      <c r="E51" s="18"/>
      <c r="F51" s="16" t="str">
        <f>E15</f>
        <v>Nemocnice Jihlava, příspěvková organizace</v>
      </c>
      <c r="G51" s="18"/>
      <c r="H51" s="18"/>
      <c r="I51" s="15" t="s">
        <v>22</v>
      </c>
      <c r="J51" s="202" t="str">
        <f>E21</f>
        <v>PENTHA, s.r.o., Zdařilá 817/8, 140 00 Praha 4</v>
      </c>
      <c r="K51" s="19"/>
    </row>
    <row r="52" spans="2:47" s="20" customFormat="1" ht="14.4" customHeight="1" x14ac:dyDescent="0.3">
      <c r="B52" s="17"/>
      <c r="C52" s="15" t="s">
        <v>20</v>
      </c>
      <c r="D52" s="18"/>
      <c r="E52" s="18"/>
      <c r="F52" s="16" t="str">
        <f>IF(E18="","",E18)</f>
        <v>Vyplň údaj</v>
      </c>
      <c r="G52" s="18"/>
      <c r="H52" s="18"/>
      <c r="I52" s="18"/>
      <c r="J52" s="203"/>
      <c r="K52" s="19"/>
    </row>
    <row r="53" spans="2:47" s="20" customFormat="1" ht="10.35" customHeight="1" x14ac:dyDescent="0.3">
      <c r="B53" s="17"/>
      <c r="C53" s="18"/>
      <c r="D53" s="18"/>
      <c r="E53" s="18"/>
      <c r="F53" s="18"/>
      <c r="G53" s="18"/>
      <c r="H53" s="18"/>
      <c r="I53" s="18"/>
      <c r="J53" s="18"/>
      <c r="K53" s="19"/>
    </row>
    <row r="54" spans="2:47" s="20" customFormat="1" ht="29.25" customHeight="1" x14ac:dyDescent="0.3">
      <c r="B54" s="17"/>
      <c r="C54" s="56" t="s">
        <v>56</v>
      </c>
      <c r="D54" s="49"/>
      <c r="E54" s="49"/>
      <c r="F54" s="49"/>
      <c r="G54" s="49"/>
      <c r="H54" s="49"/>
      <c r="I54" s="49"/>
      <c r="J54" s="57" t="s">
        <v>57</v>
      </c>
      <c r="K54" s="58"/>
    </row>
    <row r="55" spans="2:47" s="20" customFormat="1" ht="10.35" customHeight="1" x14ac:dyDescent="0.3">
      <c r="B55" s="17"/>
      <c r="C55" s="18"/>
      <c r="D55" s="18"/>
      <c r="E55" s="18"/>
      <c r="F55" s="18"/>
      <c r="G55" s="18"/>
      <c r="H55" s="18"/>
      <c r="I55" s="18"/>
      <c r="J55" s="18"/>
      <c r="K55" s="19"/>
    </row>
    <row r="56" spans="2:47" s="20" customFormat="1" ht="29.25" customHeight="1" x14ac:dyDescent="0.3">
      <c r="B56" s="17"/>
      <c r="C56" s="59" t="s">
        <v>58</v>
      </c>
      <c r="D56" s="18"/>
      <c r="E56" s="18"/>
      <c r="F56" s="18"/>
      <c r="G56" s="18"/>
      <c r="H56" s="18"/>
      <c r="I56" s="18"/>
      <c r="J56" s="45">
        <f>J85</f>
        <v>0</v>
      </c>
      <c r="K56" s="19"/>
      <c r="AU56" s="6" t="s">
        <v>59</v>
      </c>
    </row>
    <row r="57" spans="2:47" s="66" customFormat="1" ht="24.9" customHeight="1" x14ac:dyDescent="0.3">
      <c r="B57" s="60"/>
      <c r="C57" s="61"/>
      <c r="D57" s="62" t="s">
        <v>89</v>
      </c>
      <c r="E57" s="63"/>
      <c r="F57" s="63"/>
      <c r="G57" s="63"/>
      <c r="H57" s="63"/>
      <c r="I57" s="63"/>
      <c r="J57" s="64">
        <f>J86</f>
        <v>0</v>
      </c>
      <c r="K57" s="65"/>
    </row>
    <row r="58" spans="2:47" s="73" customFormat="1" ht="19.95" customHeight="1" x14ac:dyDescent="0.3">
      <c r="B58" s="67"/>
      <c r="C58" s="68"/>
      <c r="D58" s="69" t="s">
        <v>155</v>
      </c>
      <c r="E58" s="70"/>
      <c r="F58" s="70"/>
      <c r="G58" s="70"/>
      <c r="H58" s="70"/>
      <c r="I58" s="70"/>
      <c r="J58" s="71">
        <f>J87</f>
        <v>0</v>
      </c>
      <c r="K58" s="72"/>
    </row>
    <row r="59" spans="2:47" s="73" customFormat="1" ht="19.95" customHeight="1" x14ac:dyDescent="0.3">
      <c r="B59" s="67"/>
      <c r="C59" s="68"/>
      <c r="D59" s="69" t="s">
        <v>90</v>
      </c>
      <c r="E59" s="70"/>
      <c r="F59" s="70"/>
      <c r="G59" s="70"/>
      <c r="H59" s="70"/>
      <c r="I59" s="70"/>
      <c r="J59" s="71">
        <f>J92</f>
        <v>0</v>
      </c>
      <c r="K59" s="72"/>
    </row>
    <row r="60" spans="2:47" s="66" customFormat="1" ht="24.9" customHeight="1" x14ac:dyDescent="0.3">
      <c r="B60" s="60"/>
      <c r="C60" s="61"/>
      <c r="D60" s="62" t="s">
        <v>91</v>
      </c>
      <c r="E60" s="63"/>
      <c r="F60" s="63"/>
      <c r="G60" s="63"/>
      <c r="H60" s="63"/>
      <c r="I60" s="63"/>
      <c r="J60" s="64">
        <f>J100</f>
        <v>0</v>
      </c>
      <c r="K60" s="65"/>
    </row>
    <row r="61" spans="2:47" s="73" customFormat="1" ht="19.95" customHeight="1" x14ac:dyDescent="0.3">
      <c r="B61" s="67"/>
      <c r="C61" s="68"/>
      <c r="D61" s="69" t="s">
        <v>156</v>
      </c>
      <c r="E61" s="70"/>
      <c r="F61" s="70"/>
      <c r="G61" s="70"/>
      <c r="H61" s="70"/>
      <c r="I61" s="70"/>
      <c r="J61" s="71">
        <f>J101</f>
        <v>0</v>
      </c>
      <c r="K61" s="72"/>
    </row>
    <row r="62" spans="2:47" s="73" customFormat="1" ht="19.95" customHeight="1" x14ac:dyDescent="0.3">
      <c r="B62" s="67"/>
      <c r="C62" s="68"/>
      <c r="D62" s="69" t="s">
        <v>157</v>
      </c>
      <c r="E62" s="70"/>
      <c r="F62" s="70"/>
      <c r="G62" s="70"/>
      <c r="H62" s="70"/>
      <c r="I62" s="70"/>
      <c r="J62" s="71">
        <f>J113</f>
        <v>0</v>
      </c>
      <c r="K62" s="72"/>
    </row>
    <row r="63" spans="2:47" s="73" customFormat="1" ht="19.95" customHeight="1" x14ac:dyDescent="0.3">
      <c r="B63" s="67"/>
      <c r="C63" s="68"/>
      <c r="D63" s="69" t="s">
        <v>158</v>
      </c>
      <c r="E63" s="70"/>
      <c r="F63" s="70"/>
      <c r="G63" s="70"/>
      <c r="H63" s="70"/>
      <c r="I63" s="70"/>
      <c r="J63" s="71">
        <f>J128</f>
        <v>0</v>
      </c>
      <c r="K63" s="72"/>
    </row>
    <row r="64" spans="2:47" s="66" customFormat="1" ht="24.9" customHeight="1" x14ac:dyDescent="0.3">
      <c r="B64" s="60"/>
      <c r="C64" s="61"/>
      <c r="D64" s="62" t="s">
        <v>60</v>
      </c>
      <c r="E64" s="63"/>
      <c r="F64" s="63"/>
      <c r="G64" s="63"/>
      <c r="H64" s="63"/>
      <c r="I64" s="63"/>
      <c r="J64" s="64">
        <f>J138</f>
        <v>0</v>
      </c>
      <c r="K64" s="65"/>
    </row>
    <row r="65" spans="2:12" s="73" customFormat="1" ht="19.95" customHeight="1" x14ac:dyDescent="0.3">
      <c r="B65" s="67"/>
      <c r="C65" s="68"/>
      <c r="D65" s="69" t="s">
        <v>61</v>
      </c>
      <c r="E65" s="70"/>
      <c r="F65" s="70"/>
      <c r="G65" s="70"/>
      <c r="H65" s="70"/>
      <c r="I65" s="70"/>
      <c r="J65" s="71">
        <f>J139</f>
        <v>0</v>
      </c>
      <c r="K65" s="72"/>
    </row>
    <row r="66" spans="2:12" s="20" customFormat="1" ht="21.75" customHeight="1" x14ac:dyDescent="0.3">
      <c r="B66" s="17"/>
      <c r="C66" s="18"/>
      <c r="D66" s="18"/>
      <c r="E66" s="18"/>
      <c r="F66" s="18"/>
      <c r="G66" s="18"/>
      <c r="H66" s="18"/>
      <c r="I66" s="18"/>
      <c r="J66" s="18"/>
      <c r="K66" s="19"/>
    </row>
    <row r="67" spans="2:12" s="20" customFormat="1" ht="6.9" customHeight="1" x14ac:dyDescent="0.3">
      <c r="B67" s="22"/>
      <c r="C67" s="23"/>
      <c r="D67" s="23"/>
      <c r="E67" s="23"/>
      <c r="F67" s="23"/>
      <c r="G67" s="23"/>
      <c r="H67" s="23"/>
      <c r="I67" s="23"/>
      <c r="J67" s="23"/>
      <c r="K67" s="24"/>
    </row>
    <row r="71" spans="2:12" s="20" customFormat="1" ht="6.9" customHeight="1" x14ac:dyDescent="0.3">
      <c r="B71" s="25"/>
      <c r="C71" s="26"/>
      <c r="D71" s="26"/>
      <c r="E71" s="26"/>
      <c r="F71" s="26"/>
      <c r="G71" s="26"/>
      <c r="H71" s="26"/>
      <c r="I71" s="26"/>
      <c r="J71" s="26"/>
      <c r="K71" s="26"/>
      <c r="L71" s="17"/>
    </row>
    <row r="72" spans="2:12" s="20" customFormat="1" ht="36.9" customHeight="1" x14ac:dyDescent="0.3">
      <c r="B72" s="17"/>
      <c r="C72" s="27" t="s">
        <v>62</v>
      </c>
      <c r="L72" s="17"/>
    </row>
    <row r="73" spans="2:12" s="20" customFormat="1" ht="6.9" customHeight="1" x14ac:dyDescent="0.3">
      <c r="B73" s="17"/>
      <c r="L73" s="17"/>
    </row>
    <row r="74" spans="2:12" s="20" customFormat="1" ht="14.4" customHeight="1" x14ac:dyDescent="0.3">
      <c r="B74" s="17"/>
      <c r="C74" s="28" t="s">
        <v>7</v>
      </c>
      <c r="L74" s="17"/>
    </row>
    <row r="75" spans="2:12" s="20" customFormat="1" ht="16.5" customHeight="1" x14ac:dyDescent="0.3">
      <c r="B75" s="17"/>
      <c r="E75" s="204" t="str">
        <f>E7</f>
        <v>Přestavba oddělení přípravy cytostatik, Nemocnice Jihlava</v>
      </c>
      <c r="F75" s="205"/>
      <c r="G75" s="205"/>
      <c r="H75" s="205"/>
      <c r="L75" s="17"/>
    </row>
    <row r="76" spans="2:12" s="20" customFormat="1" ht="14.4" customHeight="1" x14ac:dyDescent="0.3">
      <c r="B76" s="17"/>
      <c r="C76" s="28" t="s">
        <v>54</v>
      </c>
      <c r="L76" s="17"/>
    </row>
    <row r="77" spans="2:12" s="20" customFormat="1" ht="17.25" customHeight="1" x14ac:dyDescent="0.3">
      <c r="B77" s="17"/>
      <c r="E77" s="206" t="str">
        <f>E9</f>
        <v>D.1.4.2 - ZTI</v>
      </c>
      <c r="F77" s="207"/>
      <c r="G77" s="207"/>
      <c r="H77" s="207"/>
      <c r="L77" s="17"/>
    </row>
    <row r="78" spans="2:12" s="20" customFormat="1" ht="6.9" customHeight="1" x14ac:dyDescent="0.3">
      <c r="B78" s="17"/>
      <c r="L78" s="17"/>
    </row>
    <row r="79" spans="2:12" s="20" customFormat="1" ht="18" customHeight="1" x14ac:dyDescent="0.3">
      <c r="B79" s="17"/>
      <c r="C79" s="28" t="s">
        <v>11</v>
      </c>
      <c r="F79" s="74" t="str">
        <f>F12</f>
        <v>Jihlava</v>
      </c>
      <c r="I79" s="28" t="s">
        <v>13</v>
      </c>
      <c r="J79" s="75" t="str">
        <f>IF(J12="","",J12)</f>
        <v>Vyplň údaj</v>
      </c>
      <c r="L79" s="17"/>
    </row>
    <row r="80" spans="2:12" s="20" customFormat="1" ht="6.9" customHeight="1" x14ac:dyDescent="0.3">
      <c r="B80" s="17"/>
      <c r="L80" s="17"/>
    </row>
    <row r="81" spans="2:65" s="20" customFormat="1" ht="13.2" x14ac:dyDescent="0.3">
      <c r="B81" s="17"/>
      <c r="C81" s="28" t="s">
        <v>14</v>
      </c>
      <c r="F81" s="74" t="str">
        <f>E15</f>
        <v>Nemocnice Jihlava, příspěvková organizace</v>
      </c>
      <c r="I81" s="28" t="s">
        <v>22</v>
      </c>
      <c r="J81" s="74" t="str">
        <f>E21</f>
        <v>PENTHA, s.r.o., Zdařilá 817/8, 140 00 Praha 4</v>
      </c>
      <c r="L81" s="17"/>
    </row>
    <row r="82" spans="2:65" s="20" customFormat="1" ht="14.4" customHeight="1" x14ac:dyDescent="0.3">
      <c r="B82" s="17"/>
      <c r="C82" s="28" t="s">
        <v>20</v>
      </c>
      <c r="F82" s="74" t="str">
        <f>IF(E18="","",E18)</f>
        <v>Vyplň údaj</v>
      </c>
      <c r="L82" s="17"/>
    </row>
    <row r="83" spans="2:65" s="20" customFormat="1" ht="10.35" customHeight="1" x14ac:dyDescent="0.3">
      <c r="B83" s="17"/>
      <c r="L83" s="17"/>
    </row>
    <row r="84" spans="2:65" s="80" customFormat="1" ht="29.25" customHeight="1" x14ac:dyDescent="0.3">
      <c r="B84" s="76"/>
      <c r="C84" s="77" t="s">
        <v>63</v>
      </c>
      <c r="D84" s="78" t="s">
        <v>41</v>
      </c>
      <c r="E84" s="78" t="s">
        <v>40</v>
      </c>
      <c r="F84" s="78" t="s">
        <v>64</v>
      </c>
      <c r="G84" s="78" t="s">
        <v>65</v>
      </c>
      <c r="H84" s="78" t="s">
        <v>66</v>
      </c>
      <c r="I84" s="78" t="s">
        <v>67</v>
      </c>
      <c r="J84" s="78" t="s">
        <v>57</v>
      </c>
      <c r="K84" s="79" t="s">
        <v>68</v>
      </c>
      <c r="L84" s="76"/>
      <c r="M84" s="31" t="s">
        <v>69</v>
      </c>
      <c r="N84" s="32" t="s">
        <v>31</v>
      </c>
      <c r="O84" s="32" t="s">
        <v>70</v>
      </c>
      <c r="P84" s="32" t="s">
        <v>71</v>
      </c>
      <c r="Q84" s="32" t="s">
        <v>72</v>
      </c>
      <c r="R84" s="32" t="s">
        <v>73</v>
      </c>
      <c r="S84" s="32" t="s">
        <v>74</v>
      </c>
      <c r="T84" s="33" t="s">
        <v>75</v>
      </c>
    </row>
    <row r="85" spans="2:65" s="20" customFormat="1" ht="29.25" customHeight="1" x14ac:dyDescent="0.35">
      <c r="B85" s="17"/>
      <c r="C85" s="35" t="s">
        <v>58</v>
      </c>
      <c r="J85" s="81">
        <f>BK85</f>
        <v>0</v>
      </c>
      <c r="L85" s="17"/>
      <c r="M85" s="34"/>
      <c r="N85" s="29"/>
      <c r="O85" s="29"/>
      <c r="P85" s="82">
        <f>P86+P100+P138</f>
        <v>0</v>
      </c>
      <c r="Q85" s="29"/>
      <c r="R85" s="82">
        <f>R86+R100+R138</f>
        <v>2.1230000000000002E-2</v>
      </c>
      <c r="S85" s="29"/>
      <c r="T85" s="83">
        <f>T86+T100+T138</f>
        <v>0.25996000000000002</v>
      </c>
      <c r="AT85" s="6" t="s">
        <v>42</v>
      </c>
      <c r="AU85" s="6" t="s">
        <v>59</v>
      </c>
      <c r="BK85" s="84">
        <f>BK86+BK100+BK138</f>
        <v>0</v>
      </c>
    </row>
    <row r="86" spans="2:65" s="86" customFormat="1" ht="37.35" customHeight="1" x14ac:dyDescent="0.35">
      <c r="B86" s="85"/>
      <c r="D86" s="87" t="s">
        <v>42</v>
      </c>
      <c r="E86" s="88" t="s">
        <v>92</v>
      </c>
      <c r="F86" s="88" t="s">
        <v>93</v>
      </c>
      <c r="J86" s="89">
        <f>BK86</f>
        <v>0</v>
      </c>
      <c r="L86" s="85"/>
      <c r="M86" s="90"/>
      <c r="N86" s="91"/>
      <c r="O86" s="91"/>
      <c r="P86" s="92">
        <f>P87+P92</f>
        <v>0</v>
      </c>
      <c r="Q86" s="91"/>
      <c r="R86" s="92">
        <f>R87+R92</f>
        <v>0</v>
      </c>
      <c r="S86" s="91"/>
      <c r="T86" s="93">
        <f>T87+T92</f>
        <v>0</v>
      </c>
      <c r="AR86" s="87" t="s">
        <v>45</v>
      </c>
      <c r="AT86" s="94" t="s">
        <v>42</v>
      </c>
      <c r="AU86" s="94" t="s">
        <v>43</v>
      </c>
      <c r="AY86" s="87" t="s">
        <v>79</v>
      </c>
      <c r="BK86" s="95">
        <f>BK87+BK92</f>
        <v>0</v>
      </c>
    </row>
    <row r="87" spans="2:65" s="86" customFormat="1" ht="19.95" customHeight="1" x14ac:dyDescent="0.35">
      <c r="B87" s="85"/>
      <c r="D87" s="87" t="s">
        <v>42</v>
      </c>
      <c r="E87" s="96" t="s">
        <v>153</v>
      </c>
      <c r="F87" s="96" t="s">
        <v>159</v>
      </c>
      <c r="J87" s="97">
        <f>BK87</f>
        <v>0</v>
      </c>
      <c r="L87" s="85"/>
      <c r="M87" s="90"/>
      <c r="N87" s="91"/>
      <c r="O87" s="91"/>
      <c r="P87" s="92">
        <f>SUM(P88:P91)</f>
        <v>0</v>
      </c>
      <c r="Q87" s="91"/>
      <c r="R87" s="92">
        <f>SUM(R88:R91)</f>
        <v>0</v>
      </c>
      <c r="S87" s="91"/>
      <c r="T87" s="93">
        <f>SUM(T88:T91)</f>
        <v>0</v>
      </c>
      <c r="AR87" s="87" t="s">
        <v>45</v>
      </c>
      <c r="AT87" s="94" t="s">
        <v>42</v>
      </c>
      <c r="AU87" s="94" t="s">
        <v>45</v>
      </c>
      <c r="AY87" s="87" t="s">
        <v>79</v>
      </c>
      <c r="BK87" s="95">
        <f>SUM(BK88:BK91)</f>
        <v>0</v>
      </c>
    </row>
    <row r="88" spans="2:65" s="20" customFormat="1" ht="16.5" customHeight="1" x14ac:dyDescent="0.3">
      <c r="B88" s="17"/>
      <c r="C88" s="98" t="s">
        <v>45</v>
      </c>
      <c r="D88" s="98" t="s">
        <v>80</v>
      </c>
      <c r="E88" s="99" t="s">
        <v>160</v>
      </c>
      <c r="F88" s="100" t="s">
        <v>161</v>
      </c>
      <c r="G88" s="101" t="s">
        <v>107</v>
      </c>
      <c r="H88" s="102">
        <v>12</v>
      </c>
      <c r="I88" s="111"/>
      <c r="J88" s="103">
        <f>ROUND(I88*H88,2)</f>
        <v>0</v>
      </c>
      <c r="K88" s="100" t="s">
        <v>1</v>
      </c>
      <c r="L88" s="17"/>
      <c r="M88" s="104" t="s">
        <v>1</v>
      </c>
      <c r="N88" s="105" t="s">
        <v>32</v>
      </c>
      <c r="O88" s="18"/>
      <c r="P88" s="106">
        <f>O88*H88</f>
        <v>0</v>
      </c>
      <c r="Q88" s="106">
        <v>0</v>
      </c>
      <c r="R88" s="106">
        <f>Q88*H88</f>
        <v>0</v>
      </c>
      <c r="S88" s="106">
        <v>0</v>
      </c>
      <c r="T88" s="107">
        <f>S88*H88</f>
        <v>0</v>
      </c>
      <c r="AR88" s="6" t="s">
        <v>88</v>
      </c>
      <c r="AT88" s="6" t="s">
        <v>80</v>
      </c>
      <c r="AU88" s="6" t="s">
        <v>46</v>
      </c>
      <c r="AY88" s="6" t="s">
        <v>79</v>
      </c>
      <c r="BE88" s="108">
        <f>IF(N88="základní",J88,0)</f>
        <v>0</v>
      </c>
      <c r="BF88" s="108">
        <f>IF(N88="snížená",J88,0)</f>
        <v>0</v>
      </c>
      <c r="BG88" s="108">
        <f>IF(N88="zákl. přenesená",J88,0)</f>
        <v>0</v>
      </c>
      <c r="BH88" s="108">
        <f>IF(N88="sníž. přenesená",J88,0)</f>
        <v>0</v>
      </c>
      <c r="BI88" s="108">
        <f>IF(N88="nulová",J88,0)</f>
        <v>0</v>
      </c>
      <c r="BJ88" s="6" t="s">
        <v>45</v>
      </c>
      <c r="BK88" s="108">
        <f>ROUND(I88*H88,2)</f>
        <v>0</v>
      </c>
      <c r="BL88" s="6" t="s">
        <v>88</v>
      </c>
      <c r="BM88" s="6" t="s">
        <v>46</v>
      </c>
    </row>
    <row r="89" spans="2:65" s="20" customFormat="1" ht="16.5" customHeight="1" x14ac:dyDescent="0.3">
      <c r="B89" s="17"/>
      <c r="C89" s="98" t="s">
        <v>46</v>
      </c>
      <c r="D89" s="98" t="s">
        <v>80</v>
      </c>
      <c r="E89" s="99" t="s">
        <v>162</v>
      </c>
      <c r="F89" s="100" t="s">
        <v>163</v>
      </c>
      <c r="G89" s="101" t="s">
        <v>107</v>
      </c>
      <c r="H89" s="102">
        <v>2</v>
      </c>
      <c r="I89" s="111"/>
      <c r="J89" s="103">
        <f>ROUND(I89*H89,2)</f>
        <v>0</v>
      </c>
      <c r="K89" s="100" t="s">
        <v>1</v>
      </c>
      <c r="L89" s="17"/>
      <c r="M89" s="104" t="s">
        <v>1</v>
      </c>
      <c r="N89" s="105" t="s">
        <v>32</v>
      </c>
      <c r="O89" s="18"/>
      <c r="P89" s="106">
        <f>O89*H89</f>
        <v>0</v>
      </c>
      <c r="Q89" s="106">
        <v>0</v>
      </c>
      <c r="R89" s="106">
        <f>Q89*H89</f>
        <v>0</v>
      </c>
      <c r="S89" s="106">
        <v>0</v>
      </c>
      <c r="T89" s="107">
        <f>S89*H89</f>
        <v>0</v>
      </c>
      <c r="AR89" s="6" t="s">
        <v>88</v>
      </c>
      <c r="AT89" s="6" t="s">
        <v>80</v>
      </c>
      <c r="AU89" s="6" t="s">
        <v>46</v>
      </c>
      <c r="AY89" s="6" t="s">
        <v>79</v>
      </c>
      <c r="BE89" s="108">
        <f>IF(N89="základní",J89,0)</f>
        <v>0</v>
      </c>
      <c r="BF89" s="108">
        <f>IF(N89="snížená",J89,0)</f>
        <v>0</v>
      </c>
      <c r="BG89" s="108">
        <f>IF(N89="zákl. přenesená",J89,0)</f>
        <v>0</v>
      </c>
      <c r="BH89" s="108">
        <f>IF(N89="sníž. přenesená",J89,0)</f>
        <v>0</v>
      </c>
      <c r="BI89" s="108">
        <f>IF(N89="nulová",J89,0)</f>
        <v>0</v>
      </c>
      <c r="BJ89" s="6" t="s">
        <v>45</v>
      </c>
      <c r="BK89" s="108">
        <f>ROUND(I89*H89,2)</f>
        <v>0</v>
      </c>
      <c r="BL89" s="6" t="s">
        <v>88</v>
      </c>
      <c r="BM89" s="6" t="s">
        <v>88</v>
      </c>
    </row>
    <row r="90" spans="2:65" s="20" customFormat="1" ht="16.5" customHeight="1" x14ac:dyDescent="0.3">
      <c r="B90" s="17"/>
      <c r="C90" s="98" t="s">
        <v>87</v>
      </c>
      <c r="D90" s="98" t="s">
        <v>80</v>
      </c>
      <c r="E90" s="99" t="s">
        <v>164</v>
      </c>
      <c r="F90" s="100" t="s">
        <v>165</v>
      </c>
      <c r="G90" s="101" t="s">
        <v>117</v>
      </c>
      <c r="H90" s="102">
        <v>7</v>
      </c>
      <c r="I90" s="111"/>
      <c r="J90" s="103">
        <f>ROUND(I90*H90,2)</f>
        <v>0</v>
      </c>
      <c r="K90" s="100" t="s">
        <v>1</v>
      </c>
      <c r="L90" s="17"/>
      <c r="M90" s="104" t="s">
        <v>1</v>
      </c>
      <c r="N90" s="105" t="s">
        <v>32</v>
      </c>
      <c r="O90" s="18"/>
      <c r="P90" s="106">
        <f>O90*H90</f>
        <v>0</v>
      </c>
      <c r="Q90" s="106">
        <v>0</v>
      </c>
      <c r="R90" s="106">
        <f>Q90*H90</f>
        <v>0</v>
      </c>
      <c r="S90" s="106">
        <v>0</v>
      </c>
      <c r="T90" s="107">
        <f>S90*H90</f>
        <v>0</v>
      </c>
      <c r="AR90" s="6" t="s">
        <v>88</v>
      </c>
      <c r="AT90" s="6" t="s">
        <v>80</v>
      </c>
      <c r="AU90" s="6" t="s">
        <v>46</v>
      </c>
      <c r="AY90" s="6" t="s">
        <v>79</v>
      </c>
      <c r="BE90" s="108">
        <f>IF(N90="základní",J90,0)</f>
        <v>0</v>
      </c>
      <c r="BF90" s="108">
        <f>IF(N90="snížená",J90,0)</f>
        <v>0</v>
      </c>
      <c r="BG90" s="108">
        <f>IF(N90="zákl. přenesená",J90,0)</f>
        <v>0</v>
      </c>
      <c r="BH90" s="108">
        <f>IF(N90="sníž. přenesená",J90,0)</f>
        <v>0</v>
      </c>
      <c r="BI90" s="108">
        <f>IF(N90="nulová",J90,0)</f>
        <v>0</v>
      </c>
      <c r="BJ90" s="6" t="s">
        <v>45</v>
      </c>
      <c r="BK90" s="108">
        <f>ROUND(I90*H90,2)</f>
        <v>0</v>
      </c>
      <c r="BL90" s="6" t="s">
        <v>88</v>
      </c>
      <c r="BM90" s="6" t="s">
        <v>95</v>
      </c>
    </row>
    <row r="91" spans="2:65" s="20" customFormat="1" ht="16.5" customHeight="1" x14ac:dyDescent="0.3">
      <c r="B91" s="17"/>
      <c r="C91" s="98" t="s">
        <v>88</v>
      </c>
      <c r="D91" s="98" t="s">
        <v>80</v>
      </c>
      <c r="E91" s="99" t="s">
        <v>166</v>
      </c>
      <c r="F91" s="100" t="s">
        <v>167</v>
      </c>
      <c r="G91" s="101" t="s">
        <v>117</v>
      </c>
      <c r="H91" s="102">
        <v>4.5</v>
      </c>
      <c r="I91" s="111"/>
      <c r="J91" s="103">
        <f>ROUND(I91*H91,2)</f>
        <v>0</v>
      </c>
      <c r="K91" s="100" t="s">
        <v>1</v>
      </c>
      <c r="L91" s="17"/>
      <c r="M91" s="104" t="s">
        <v>1</v>
      </c>
      <c r="N91" s="105" t="s">
        <v>32</v>
      </c>
      <c r="O91" s="18"/>
      <c r="P91" s="106">
        <f>O91*H91</f>
        <v>0</v>
      </c>
      <c r="Q91" s="106">
        <v>0</v>
      </c>
      <c r="R91" s="106">
        <f>Q91*H91</f>
        <v>0</v>
      </c>
      <c r="S91" s="106">
        <v>0</v>
      </c>
      <c r="T91" s="107">
        <f>S91*H91</f>
        <v>0</v>
      </c>
      <c r="AR91" s="6" t="s">
        <v>88</v>
      </c>
      <c r="AT91" s="6" t="s">
        <v>80</v>
      </c>
      <c r="AU91" s="6" t="s">
        <v>46</v>
      </c>
      <c r="AY91" s="6" t="s">
        <v>79</v>
      </c>
      <c r="BE91" s="108">
        <f>IF(N91="základní",J91,0)</f>
        <v>0</v>
      </c>
      <c r="BF91" s="108">
        <f>IF(N91="snížená",J91,0)</f>
        <v>0</v>
      </c>
      <c r="BG91" s="108">
        <f>IF(N91="zákl. přenesená",J91,0)</f>
        <v>0</v>
      </c>
      <c r="BH91" s="108">
        <f>IF(N91="sníž. přenesená",J91,0)</f>
        <v>0</v>
      </c>
      <c r="BI91" s="108">
        <f>IF(N91="nulová",J91,0)</f>
        <v>0</v>
      </c>
      <c r="BJ91" s="6" t="s">
        <v>45</v>
      </c>
      <c r="BK91" s="108">
        <f>ROUND(I91*H91,2)</f>
        <v>0</v>
      </c>
      <c r="BL91" s="6" t="s">
        <v>88</v>
      </c>
      <c r="BM91" s="6" t="s">
        <v>97</v>
      </c>
    </row>
    <row r="92" spans="2:65" s="86" customFormat="1" ht="29.85" customHeight="1" x14ac:dyDescent="0.35">
      <c r="B92" s="85"/>
      <c r="D92" s="87" t="s">
        <v>42</v>
      </c>
      <c r="E92" s="96" t="s">
        <v>136</v>
      </c>
      <c r="F92" s="96" t="s">
        <v>137</v>
      </c>
      <c r="J92" s="97">
        <f>BK92</f>
        <v>0</v>
      </c>
      <c r="L92" s="85"/>
      <c r="M92" s="90"/>
      <c r="N92" s="91"/>
      <c r="O92" s="91"/>
      <c r="P92" s="92">
        <f>SUM(P93:P99)</f>
        <v>0</v>
      </c>
      <c r="Q92" s="91"/>
      <c r="R92" s="92">
        <f>SUM(R93:R99)</f>
        <v>0</v>
      </c>
      <c r="S92" s="91"/>
      <c r="T92" s="93">
        <f>SUM(T93:T99)</f>
        <v>0</v>
      </c>
      <c r="AR92" s="87" t="s">
        <v>45</v>
      </c>
      <c r="AT92" s="94" t="s">
        <v>42</v>
      </c>
      <c r="AU92" s="94" t="s">
        <v>45</v>
      </c>
      <c r="AY92" s="87" t="s">
        <v>79</v>
      </c>
      <c r="BK92" s="95">
        <f>SUM(BK93:BK99)</f>
        <v>0</v>
      </c>
    </row>
    <row r="93" spans="2:65" s="20" customFormat="1" ht="25.5" customHeight="1" x14ac:dyDescent="0.3">
      <c r="B93" s="17"/>
      <c r="C93" s="98" t="s">
        <v>78</v>
      </c>
      <c r="D93" s="98" t="s">
        <v>80</v>
      </c>
      <c r="E93" s="99" t="s">
        <v>138</v>
      </c>
      <c r="F93" s="100" t="s">
        <v>139</v>
      </c>
      <c r="G93" s="101" t="s">
        <v>100</v>
      </c>
      <c r="H93" s="102">
        <v>0.26</v>
      </c>
      <c r="I93" s="111"/>
      <c r="J93" s="103">
        <f>ROUND(I93*H93,2)</f>
        <v>0</v>
      </c>
      <c r="K93" s="100" t="s">
        <v>82</v>
      </c>
      <c r="L93" s="17"/>
      <c r="M93" s="104" t="s">
        <v>1</v>
      </c>
      <c r="N93" s="105" t="s">
        <v>32</v>
      </c>
      <c r="O93" s="18"/>
      <c r="P93" s="106">
        <f>O93*H93</f>
        <v>0</v>
      </c>
      <c r="Q93" s="106">
        <v>0</v>
      </c>
      <c r="R93" s="106">
        <f>Q93*H93</f>
        <v>0</v>
      </c>
      <c r="S93" s="106">
        <v>0</v>
      </c>
      <c r="T93" s="107">
        <f>S93*H93</f>
        <v>0</v>
      </c>
      <c r="AR93" s="6" t="s">
        <v>88</v>
      </c>
      <c r="AT93" s="6" t="s">
        <v>80</v>
      </c>
      <c r="AU93" s="6" t="s">
        <v>46</v>
      </c>
      <c r="AY93" s="6" t="s">
        <v>79</v>
      </c>
      <c r="BE93" s="108">
        <f>IF(N93="základní",J93,0)</f>
        <v>0</v>
      </c>
      <c r="BF93" s="108">
        <f>IF(N93="snížená",J93,0)</f>
        <v>0</v>
      </c>
      <c r="BG93" s="108">
        <f>IF(N93="zákl. přenesená",J93,0)</f>
        <v>0</v>
      </c>
      <c r="BH93" s="108">
        <f>IF(N93="sníž. přenesená",J93,0)</f>
        <v>0</v>
      </c>
      <c r="BI93" s="108">
        <f>IF(N93="nulová",J93,0)</f>
        <v>0</v>
      </c>
      <c r="BJ93" s="6" t="s">
        <v>45</v>
      </c>
      <c r="BK93" s="108">
        <f>ROUND(I93*H93,2)</f>
        <v>0</v>
      </c>
      <c r="BL93" s="6" t="s">
        <v>88</v>
      </c>
      <c r="BM93" s="6" t="s">
        <v>168</v>
      </c>
    </row>
    <row r="94" spans="2:65" s="20" customFormat="1" ht="38.25" customHeight="1" x14ac:dyDescent="0.3">
      <c r="B94" s="17"/>
      <c r="C94" s="98" t="s">
        <v>95</v>
      </c>
      <c r="D94" s="98" t="s">
        <v>80</v>
      </c>
      <c r="E94" s="99" t="s">
        <v>141</v>
      </c>
      <c r="F94" s="100" t="s">
        <v>142</v>
      </c>
      <c r="G94" s="101" t="s">
        <v>100</v>
      </c>
      <c r="H94" s="102">
        <v>1.3</v>
      </c>
      <c r="I94" s="111"/>
      <c r="J94" s="103">
        <f>ROUND(I94*H94,2)</f>
        <v>0</v>
      </c>
      <c r="K94" s="100" t="s">
        <v>82</v>
      </c>
      <c r="L94" s="17"/>
      <c r="M94" s="104" t="s">
        <v>1</v>
      </c>
      <c r="N94" s="105" t="s">
        <v>32</v>
      </c>
      <c r="O94" s="18"/>
      <c r="P94" s="106">
        <f>O94*H94</f>
        <v>0</v>
      </c>
      <c r="Q94" s="106">
        <v>0</v>
      </c>
      <c r="R94" s="106">
        <f>Q94*H94</f>
        <v>0</v>
      </c>
      <c r="S94" s="106">
        <v>0</v>
      </c>
      <c r="T94" s="107">
        <f>S94*H94</f>
        <v>0</v>
      </c>
      <c r="AR94" s="6" t="s">
        <v>88</v>
      </c>
      <c r="AT94" s="6" t="s">
        <v>80</v>
      </c>
      <c r="AU94" s="6" t="s">
        <v>46</v>
      </c>
      <c r="AY94" s="6" t="s">
        <v>79</v>
      </c>
      <c r="BE94" s="108">
        <f>IF(N94="základní",J94,0)</f>
        <v>0</v>
      </c>
      <c r="BF94" s="108">
        <f>IF(N94="snížená",J94,0)</f>
        <v>0</v>
      </c>
      <c r="BG94" s="108">
        <f>IF(N94="zákl. přenesená",J94,0)</f>
        <v>0</v>
      </c>
      <c r="BH94" s="108">
        <f>IF(N94="sníž. přenesená",J94,0)</f>
        <v>0</v>
      </c>
      <c r="BI94" s="108">
        <f>IF(N94="nulová",J94,0)</f>
        <v>0</v>
      </c>
      <c r="BJ94" s="6" t="s">
        <v>45</v>
      </c>
      <c r="BK94" s="108">
        <f>ROUND(I94*H94,2)</f>
        <v>0</v>
      </c>
      <c r="BL94" s="6" t="s">
        <v>88</v>
      </c>
      <c r="BM94" s="6" t="s">
        <v>169</v>
      </c>
    </row>
    <row r="95" spans="2:65" s="113" customFormat="1" x14ac:dyDescent="0.3">
      <c r="B95" s="112"/>
      <c r="D95" s="109" t="s">
        <v>94</v>
      </c>
      <c r="F95" s="114" t="s">
        <v>170</v>
      </c>
      <c r="H95" s="115">
        <v>1.3</v>
      </c>
      <c r="L95" s="112"/>
      <c r="M95" s="116"/>
      <c r="N95" s="117"/>
      <c r="O95" s="117"/>
      <c r="P95" s="117"/>
      <c r="Q95" s="117"/>
      <c r="R95" s="117"/>
      <c r="S95" s="117"/>
      <c r="T95" s="118"/>
      <c r="AT95" s="119" t="s">
        <v>94</v>
      </c>
      <c r="AU95" s="119" t="s">
        <v>46</v>
      </c>
      <c r="AV95" s="113" t="s">
        <v>46</v>
      </c>
      <c r="AW95" s="113" t="s">
        <v>2</v>
      </c>
      <c r="AX95" s="113" t="s">
        <v>45</v>
      </c>
      <c r="AY95" s="119" t="s">
        <v>79</v>
      </c>
    </row>
    <row r="96" spans="2:65" s="20" customFormat="1" ht="25.5" customHeight="1" x14ac:dyDescent="0.3">
      <c r="B96" s="17"/>
      <c r="C96" s="98" t="s">
        <v>96</v>
      </c>
      <c r="D96" s="98" t="s">
        <v>80</v>
      </c>
      <c r="E96" s="99" t="s">
        <v>143</v>
      </c>
      <c r="F96" s="100" t="s">
        <v>144</v>
      </c>
      <c r="G96" s="101" t="s">
        <v>100</v>
      </c>
      <c r="H96" s="102">
        <v>0.26</v>
      </c>
      <c r="I96" s="111"/>
      <c r="J96" s="103">
        <f>ROUND(I96*H96,2)</f>
        <v>0</v>
      </c>
      <c r="K96" s="100" t="s">
        <v>82</v>
      </c>
      <c r="L96" s="17"/>
      <c r="M96" s="104" t="s">
        <v>1</v>
      </c>
      <c r="N96" s="105" t="s">
        <v>32</v>
      </c>
      <c r="O96" s="18"/>
      <c r="P96" s="106">
        <f>O96*H96</f>
        <v>0</v>
      </c>
      <c r="Q96" s="106">
        <v>0</v>
      </c>
      <c r="R96" s="106">
        <f>Q96*H96</f>
        <v>0</v>
      </c>
      <c r="S96" s="106">
        <v>0</v>
      </c>
      <c r="T96" s="107">
        <f>S96*H96</f>
        <v>0</v>
      </c>
      <c r="AR96" s="6" t="s">
        <v>88</v>
      </c>
      <c r="AT96" s="6" t="s">
        <v>80</v>
      </c>
      <c r="AU96" s="6" t="s">
        <v>46</v>
      </c>
      <c r="AY96" s="6" t="s">
        <v>79</v>
      </c>
      <c r="BE96" s="108">
        <f>IF(N96="základní",J96,0)</f>
        <v>0</v>
      </c>
      <c r="BF96" s="108">
        <f>IF(N96="snížená",J96,0)</f>
        <v>0</v>
      </c>
      <c r="BG96" s="108">
        <f>IF(N96="zákl. přenesená",J96,0)</f>
        <v>0</v>
      </c>
      <c r="BH96" s="108">
        <f>IF(N96="sníž. přenesená",J96,0)</f>
        <v>0</v>
      </c>
      <c r="BI96" s="108">
        <f>IF(N96="nulová",J96,0)</f>
        <v>0</v>
      </c>
      <c r="BJ96" s="6" t="s">
        <v>45</v>
      </c>
      <c r="BK96" s="108">
        <f>ROUND(I96*H96,2)</f>
        <v>0</v>
      </c>
      <c r="BL96" s="6" t="s">
        <v>88</v>
      </c>
      <c r="BM96" s="6" t="s">
        <v>171</v>
      </c>
    </row>
    <row r="97" spans="2:65" s="20" customFormat="1" ht="25.5" customHeight="1" x14ac:dyDescent="0.3">
      <c r="B97" s="17"/>
      <c r="C97" s="98" t="s">
        <v>97</v>
      </c>
      <c r="D97" s="98" t="s">
        <v>80</v>
      </c>
      <c r="E97" s="99" t="s">
        <v>146</v>
      </c>
      <c r="F97" s="100" t="s">
        <v>147</v>
      </c>
      <c r="G97" s="101" t="s">
        <v>100</v>
      </c>
      <c r="H97" s="102">
        <v>4.9400000000000004</v>
      </c>
      <c r="I97" s="111"/>
      <c r="J97" s="103">
        <f>ROUND(I97*H97,2)</f>
        <v>0</v>
      </c>
      <c r="K97" s="100" t="s">
        <v>82</v>
      </c>
      <c r="L97" s="17"/>
      <c r="M97" s="104" t="s">
        <v>1</v>
      </c>
      <c r="N97" s="105" t="s">
        <v>32</v>
      </c>
      <c r="O97" s="18"/>
      <c r="P97" s="106">
        <f>O97*H97</f>
        <v>0</v>
      </c>
      <c r="Q97" s="106">
        <v>0</v>
      </c>
      <c r="R97" s="106">
        <f>Q97*H97</f>
        <v>0</v>
      </c>
      <c r="S97" s="106">
        <v>0</v>
      </c>
      <c r="T97" s="107">
        <f>S97*H97</f>
        <v>0</v>
      </c>
      <c r="AR97" s="6" t="s">
        <v>88</v>
      </c>
      <c r="AT97" s="6" t="s">
        <v>80</v>
      </c>
      <c r="AU97" s="6" t="s">
        <v>46</v>
      </c>
      <c r="AY97" s="6" t="s">
        <v>79</v>
      </c>
      <c r="BE97" s="108">
        <f>IF(N97="základní",J97,0)</f>
        <v>0</v>
      </c>
      <c r="BF97" s="108">
        <f>IF(N97="snížená",J97,0)</f>
        <v>0</v>
      </c>
      <c r="BG97" s="108">
        <f>IF(N97="zákl. přenesená",J97,0)</f>
        <v>0</v>
      </c>
      <c r="BH97" s="108">
        <f>IF(N97="sníž. přenesená",J97,0)</f>
        <v>0</v>
      </c>
      <c r="BI97" s="108">
        <f>IF(N97="nulová",J97,0)</f>
        <v>0</v>
      </c>
      <c r="BJ97" s="6" t="s">
        <v>45</v>
      </c>
      <c r="BK97" s="108">
        <f>ROUND(I97*H97,2)</f>
        <v>0</v>
      </c>
      <c r="BL97" s="6" t="s">
        <v>88</v>
      </c>
      <c r="BM97" s="6" t="s">
        <v>172</v>
      </c>
    </row>
    <row r="98" spans="2:65" s="113" customFormat="1" x14ac:dyDescent="0.3">
      <c r="B98" s="112"/>
      <c r="D98" s="109" t="s">
        <v>94</v>
      </c>
      <c r="F98" s="114" t="s">
        <v>173</v>
      </c>
      <c r="H98" s="115">
        <v>4.9400000000000004</v>
      </c>
      <c r="L98" s="112"/>
      <c r="M98" s="116"/>
      <c r="N98" s="117"/>
      <c r="O98" s="117"/>
      <c r="P98" s="117"/>
      <c r="Q98" s="117"/>
      <c r="R98" s="117"/>
      <c r="S98" s="117"/>
      <c r="T98" s="118"/>
      <c r="AT98" s="119" t="s">
        <v>94</v>
      </c>
      <c r="AU98" s="119" t="s">
        <v>46</v>
      </c>
      <c r="AV98" s="113" t="s">
        <v>46</v>
      </c>
      <c r="AW98" s="113" t="s">
        <v>2</v>
      </c>
      <c r="AX98" s="113" t="s">
        <v>45</v>
      </c>
      <c r="AY98" s="119" t="s">
        <v>79</v>
      </c>
    </row>
    <row r="99" spans="2:65" s="20" customFormat="1" ht="38.25" customHeight="1" x14ac:dyDescent="0.3">
      <c r="B99" s="17"/>
      <c r="C99" s="98" t="s">
        <v>98</v>
      </c>
      <c r="D99" s="98" t="s">
        <v>80</v>
      </c>
      <c r="E99" s="99" t="s">
        <v>148</v>
      </c>
      <c r="F99" s="100" t="s">
        <v>149</v>
      </c>
      <c r="G99" s="101" t="s">
        <v>100</v>
      </c>
      <c r="H99" s="102">
        <v>0.26</v>
      </c>
      <c r="I99" s="111"/>
      <c r="J99" s="103">
        <f>ROUND(I99*H99,2)</f>
        <v>0</v>
      </c>
      <c r="K99" s="100" t="s">
        <v>82</v>
      </c>
      <c r="L99" s="17"/>
      <c r="M99" s="104" t="s">
        <v>1</v>
      </c>
      <c r="N99" s="105" t="s">
        <v>32</v>
      </c>
      <c r="O99" s="18"/>
      <c r="P99" s="106">
        <f>O99*H99</f>
        <v>0</v>
      </c>
      <c r="Q99" s="106">
        <v>0</v>
      </c>
      <c r="R99" s="106">
        <f>Q99*H99</f>
        <v>0</v>
      </c>
      <c r="S99" s="106">
        <v>0</v>
      </c>
      <c r="T99" s="107">
        <f>S99*H99</f>
        <v>0</v>
      </c>
      <c r="AR99" s="6" t="s">
        <v>88</v>
      </c>
      <c r="AT99" s="6" t="s">
        <v>80</v>
      </c>
      <c r="AU99" s="6" t="s">
        <v>46</v>
      </c>
      <c r="AY99" s="6" t="s">
        <v>79</v>
      </c>
      <c r="BE99" s="108">
        <f>IF(N99="základní",J99,0)</f>
        <v>0</v>
      </c>
      <c r="BF99" s="108">
        <f>IF(N99="snížená",J99,0)</f>
        <v>0</v>
      </c>
      <c r="BG99" s="108">
        <f>IF(N99="zákl. přenesená",J99,0)</f>
        <v>0</v>
      </c>
      <c r="BH99" s="108">
        <f>IF(N99="sníž. přenesená",J99,0)</f>
        <v>0</v>
      </c>
      <c r="BI99" s="108">
        <f>IF(N99="nulová",J99,0)</f>
        <v>0</v>
      </c>
      <c r="BJ99" s="6" t="s">
        <v>45</v>
      </c>
      <c r="BK99" s="108">
        <f>ROUND(I99*H99,2)</f>
        <v>0</v>
      </c>
      <c r="BL99" s="6" t="s">
        <v>88</v>
      </c>
      <c r="BM99" s="6" t="s">
        <v>174</v>
      </c>
    </row>
    <row r="100" spans="2:65" s="86" customFormat="1" ht="37.35" customHeight="1" x14ac:dyDescent="0.35">
      <c r="B100" s="85"/>
      <c r="D100" s="87" t="s">
        <v>42</v>
      </c>
      <c r="E100" s="88" t="s">
        <v>151</v>
      </c>
      <c r="F100" s="88" t="s">
        <v>152</v>
      </c>
      <c r="J100" s="89">
        <f>BK100</f>
        <v>0</v>
      </c>
      <c r="L100" s="85"/>
      <c r="M100" s="90"/>
      <c r="N100" s="91"/>
      <c r="O100" s="91"/>
      <c r="P100" s="92">
        <f>P101+P113+P128</f>
        <v>0</v>
      </c>
      <c r="Q100" s="91"/>
      <c r="R100" s="92">
        <f>R101+R113+R128</f>
        <v>2.1230000000000002E-2</v>
      </c>
      <c r="S100" s="91"/>
      <c r="T100" s="93">
        <f>T101+T113+T128</f>
        <v>0.25996000000000002</v>
      </c>
      <c r="AR100" s="87" t="s">
        <v>46</v>
      </c>
      <c r="AT100" s="94" t="s">
        <v>42</v>
      </c>
      <c r="AU100" s="94" t="s">
        <v>43</v>
      </c>
      <c r="AY100" s="87" t="s">
        <v>79</v>
      </c>
      <c r="BK100" s="95">
        <f>BK101+BK113+BK128</f>
        <v>0</v>
      </c>
    </row>
    <row r="101" spans="2:65" s="86" customFormat="1" ht="19.95" customHeight="1" x14ac:dyDescent="0.35">
      <c r="B101" s="85"/>
      <c r="D101" s="87" t="s">
        <v>42</v>
      </c>
      <c r="E101" s="96" t="s">
        <v>175</v>
      </c>
      <c r="F101" s="96" t="s">
        <v>176</v>
      </c>
      <c r="J101" s="97">
        <f>BK101</f>
        <v>0</v>
      </c>
      <c r="L101" s="85"/>
      <c r="M101" s="90"/>
      <c r="N101" s="91"/>
      <c r="O101" s="91"/>
      <c r="P101" s="92">
        <f>SUM(P102:P112)</f>
        <v>0</v>
      </c>
      <c r="Q101" s="91"/>
      <c r="R101" s="92">
        <f>SUM(R102:R112)</f>
        <v>2.0630000000000003E-2</v>
      </c>
      <c r="S101" s="91"/>
      <c r="T101" s="93">
        <f>SUM(T102:T112)</f>
        <v>3.065E-2</v>
      </c>
      <c r="AR101" s="87" t="s">
        <v>46</v>
      </c>
      <c r="AT101" s="94" t="s">
        <v>42</v>
      </c>
      <c r="AU101" s="94" t="s">
        <v>45</v>
      </c>
      <c r="AY101" s="87" t="s">
        <v>79</v>
      </c>
      <c r="BK101" s="95">
        <f>SUM(BK102:BK112)</f>
        <v>0</v>
      </c>
    </row>
    <row r="102" spans="2:65" s="20" customFormat="1" ht="25.5" customHeight="1" x14ac:dyDescent="0.3">
      <c r="B102" s="17"/>
      <c r="C102" s="98" t="s">
        <v>99</v>
      </c>
      <c r="D102" s="98" t="s">
        <v>80</v>
      </c>
      <c r="E102" s="99" t="s">
        <v>177</v>
      </c>
      <c r="F102" s="100" t="s">
        <v>178</v>
      </c>
      <c r="G102" s="101" t="s">
        <v>117</v>
      </c>
      <c r="H102" s="102">
        <v>1</v>
      </c>
      <c r="I102" s="111"/>
      <c r="J102" s="103">
        <f t="shared" ref="J102:J112" si="0">ROUND(I102*H102,2)</f>
        <v>0</v>
      </c>
      <c r="K102" s="100" t="s">
        <v>82</v>
      </c>
      <c r="L102" s="17"/>
      <c r="M102" s="104" t="s">
        <v>1</v>
      </c>
      <c r="N102" s="105" t="s">
        <v>32</v>
      </c>
      <c r="O102" s="18"/>
      <c r="P102" s="106">
        <f t="shared" ref="P102:P112" si="1">O102*H102</f>
        <v>0</v>
      </c>
      <c r="Q102" s="106">
        <v>0</v>
      </c>
      <c r="R102" s="106">
        <f t="shared" ref="R102:R112" si="2">Q102*H102</f>
        <v>0</v>
      </c>
      <c r="S102" s="106">
        <v>3.065E-2</v>
      </c>
      <c r="T102" s="107">
        <f t="shared" ref="T102:T112" si="3">S102*H102</f>
        <v>3.065E-2</v>
      </c>
      <c r="AR102" s="6" t="s">
        <v>105</v>
      </c>
      <c r="AT102" s="6" t="s">
        <v>80</v>
      </c>
      <c r="AU102" s="6" t="s">
        <v>46</v>
      </c>
      <c r="AY102" s="6" t="s">
        <v>79</v>
      </c>
      <c r="BE102" s="108">
        <f t="shared" ref="BE102:BE112" si="4">IF(N102="základní",J102,0)</f>
        <v>0</v>
      </c>
      <c r="BF102" s="108">
        <f t="shared" ref="BF102:BF112" si="5">IF(N102="snížená",J102,0)</f>
        <v>0</v>
      </c>
      <c r="BG102" s="108">
        <f t="shared" ref="BG102:BG112" si="6">IF(N102="zákl. přenesená",J102,0)</f>
        <v>0</v>
      </c>
      <c r="BH102" s="108">
        <f t="shared" ref="BH102:BH112" si="7">IF(N102="sníž. přenesená",J102,0)</f>
        <v>0</v>
      </c>
      <c r="BI102" s="108">
        <f t="shared" ref="BI102:BI112" si="8">IF(N102="nulová",J102,0)</f>
        <v>0</v>
      </c>
      <c r="BJ102" s="6" t="s">
        <v>45</v>
      </c>
      <c r="BK102" s="108">
        <f t="shared" ref="BK102:BK112" si="9">ROUND(I102*H102,2)</f>
        <v>0</v>
      </c>
      <c r="BL102" s="6" t="s">
        <v>105</v>
      </c>
      <c r="BM102" s="6" t="s">
        <v>179</v>
      </c>
    </row>
    <row r="103" spans="2:65" s="20" customFormat="1" ht="16.5" customHeight="1" x14ac:dyDescent="0.3">
      <c r="B103" s="17"/>
      <c r="C103" s="98" t="s">
        <v>101</v>
      </c>
      <c r="D103" s="98" t="s">
        <v>80</v>
      </c>
      <c r="E103" s="99" t="s">
        <v>180</v>
      </c>
      <c r="F103" s="100" t="s">
        <v>181</v>
      </c>
      <c r="G103" s="101" t="s">
        <v>117</v>
      </c>
      <c r="H103" s="102">
        <v>1</v>
      </c>
      <c r="I103" s="111"/>
      <c r="J103" s="103">
        <f t="shared" si="0"/>
        <v>0</v>
      </c>
      <c r="K103" s="100" t="s">
        <v>82</v>
      </c>
      <c r="L103" s="17"/>
      <c r="M103" s="104" t="s">
        <v>1</v>
      </c>
      <c r="N103" s="105" t="s">
        <v>32</v>
      </c>
      <c r="O103" s="18"/>
      <c r="P103" s="106">
        <f t="shared" si="1"/>
        <v>0</v>
      </c>
      <c r="Q103" s="106">
        <v>1.7010000000000001E-2</v>
      </c>
      <c r="R103" s="106">
        <f t="shared" si="2"/>
        <v>1.7010000000000001E-2</v>
      </c>
      <c r="S103" s="106">
        <v>0</v>
      </c>
      <c r="T103" s="107">
        <f t="shared" si="3"/>
        <v>0</v>
      </c>
      <c r="AR103" s="6" t="s">
        <v>105</v>
      </c>
      <c r="AT103" s="6" t="s">
        <v>80</v>
      </c>
      <c r="AU103" s="6" t="s">
        <v>46</v>
      </c>
      <c r="AY103" s="6" t="s">
        <v>79</v>
      </c>
      <c r="BE103" s="108">
        <f t="shared" si="4"/>
        <v>0</v>
      </c>
      <c r="BF103" s="108">
        <f t="shared" si="5"/>
        <v>0</v>
      </c>
      <c r="BG103" s="108">
        <f t="shared" si="6"/>
        <v>0</v>
      </c>
      <c r="BH103" s="108">
        <f t="shared" si="7"/>
        <v>0</v>
      </c>
      <c r="BI103" s="108">
        <f t="shared" si="8"/>
        <v>0</v>
      </c>
      <c r="BJ103" s="6" t="s">
        <v>45</v>
      </c>
      <c r="BK103" s="108">
        <f t="shared" si="9"/>
        <v>0</v>
      </c>
      <c r="BL103" s="6" t="s">
        <v>105</v>
      </c>
      <c r="BM103" s="6" t="s">
        <v>182</v>
      </c>
    </row>
    <row r="104" spans="2:65" s="20" customFormat="1" ht="16.5" customHeight="1" x14ac:dyDescent="0.3">
      <c r="B104" s="17"/>
      <c r="C104" s="98" t="s">
        <v>102</v>
      </c>
      <c r="D104" s="98" t="s">
        <v>80</v>
      </c>
      <c r="E104" s="99" t="s">
        <v>183</v>
      </c>
      <c r="F104" s="100" t="s">
        <v>184</v>
      </c>
      <c r="G104" s="101" t="s">
        <v>117</v>
      </c>
      <c r="H104" s="102">
        <v>1</v>
      </c>
      <c r="I104" s="111"/>
      <c r="J104" s="103">
        <f t="shared" si="0"/>
        <v>0</v>
      </c>
      <c r="K104" s="100" t="s">
        <v>82</v>
      </c>
      <c r="L104" s="17"/>
      <c r="M104" s="104" t="s">
        <v>1</v>
      </c>
      <c r="N104" s="105" t="s">
        <v>32</v>
      </c>
      <c r="O104" s="18"/>
      <c r="P104" s="106">
        <f t="shared" si="1"/>
        <v>0</v>
      </c>
      <c r="Q104" s="106">
        <v>3.62E-3</v>
      </c>
      <c r="R104" s="106">
        <f t="shared" si="2"/>
        <v>3.62E-3</v>
      </c>
      <c r="S104" s="106">
        <v>0</v>
      </c>
      <c r="T104" s="107">
        <f t="shared" si="3"/>
        <v>0</v>
      </c>
      <c r="AR104" s="6" t="s">
        <v>105</v>
      </c>
      <c r="AT104" s="6" t="s">
        <v>80</v>
      </c>
      <c r="AU104" s="6" t="s">
        <v>46</v>
      </c>
      <c r="AY104" s="6" t="s">
        <v>79</v>
      </c>
      <c r="BE104" s="108">
        <f t="shared" si="4"/>
        <v>0</v>
      </c>
      <c r="BF104" s="108">
        <f t="shared" si="5"/>
        <v>0</v>
      </c>
      <c r="BG104" s="108">
        <f t="shared" si="6"/>
        <v>0</v>
      </c>
      <c r="BH104" s="108">
        <f t="shared" si="7"/>
        <v>0</v>
      </c>
      <c r="BI104" s="108">
        <f t="shared" si="8"/>
        <v>0</v>
      </c>
      <c r="BJ104" s="6" t="s">
        <v>45</v>
      </c>
      <c r="BK104" s="108">
        <f t="shared" si="9"/>
        <v>0</v>
      </c>
      <c r="BL104" s="6" t="s">
        <v>105</v>
      </c>
      <c r="BM104" s="6" t="s">
        <v>185</v>
      </c>
    </row>
    <row r="105" spans="2:65" s="20" customFormat="1" ht="25.5" customHeight="1" x14ac:dyDescent="0.3">
      <c r="B105" s="17"/>
      <c r="C105" s="98" t="s">
        <v>103</v>
      </c>
      <c r="D105" s="98" t="s">
        <v>80</v>
      </c>
      <c r="E105" s="99" t="s">
        <v>186</v>
      </c>
      <c r="F105" s="100" t="s">
        <v>187</v>
      </c>
      <c r="G105" s="101" t="s">
        <v>100</v>
      </c>
      <c r="H105" s="102">
        <v>3.0000000000000001E-3</v>
      </c>
      <c r="I105" s="111"/>
      <c r="J105" s="103">
        <f t="shared" si="0"/>
        <v>0</v>
      </c>
      <c r="K105" s="100" t="s">
        <v>82</v>
      </c>
      <c r="L105" s="17"/>
      <c r="M105" s="104" t="s">
        <v>1</v>
      </c>
      <c r="N105" s="105" t="s">
        <v>32</v>
      </c>
      <c r="O105" s="18"/>
      <c r="P105" s="106">
        <f t="shared" si="1"/>
        <v>0</v>
      </c>
      <c r="Q105" s="106">
        <v>0</v>
      </c>
      <c r="R105" s="106">
        <f t="shared" si="2"/>
        <v>0</v>
      </c>
      <c r="S105" s="106">
        <v>0</v>
      </c>
      <c r="T105" s="107">
        <f t="shared" si="3"/>
        <v>0</v>
      </c>
      <c r="AR105" s="6" t="s">
        <v>105</v>
      </c>
      <c r="AT105" s="6" t="s">
        <v>80</v>
      </c>
      <c r="AU105" s="6" t="s">
        <v>46</v>
      </c>
      <c r="AY105" s="6" t="s">
        <v>79</v>
      </c>
      <c r="BE105" s="108">
        <f t="shared" si="4"/>
        <v>0</v>
      </c>
      <c r="BF105" s="108">
        <f t="shared" si="5"/>
        <v>0</v>
      </c>
      <c r="BG105" s="108">
        <f t="shared" si="6"/>
        <v>0</v>
      </c>
      <c r="BH105" s="108">
        <f t="shared" si="7"/>
        <v>0</v>
      </c>
      <c r="BI105" s="108">
        <f t="shared" si="8"/>
        <v>0</v>
      </c>
      <c r="BJ105" s="6" t="s">
        <v>45</v>
      </c>
      <c r="BK105" s="108">
        <f t="shared" si="9"/>
        <v>0</v>
      </c>
      <c r="BL105" s="6" t="s">
        <v>105</v>
      </c>
      <c r="BM105" s="6" t="s">
        <v>188</v>
      </c>
    </row>
    <row r="106" spans="2:65" s="20" customFormat="1" ht="16.5" customHeight="1" x14ac:dyDescent="0.3">
      <c r="B106" s="17"/>
      <c r="C106" s="98" t="s">
        <v>104</v>
      </c>
      <c r="D106" s="98" t="s">
        <v>80</v>
      </c>
      <c r="E106" s="99" t="s">
        <v>189</v>
      </c>
      <c r="F106" s="100" t="s">
        <v>190</v>
      </c>
      <c r="G106" s="101" t="s">
        <v>117</v>
      </c>
      <c r="H106" s="102">
        <v>4</v>
      </c>
      <c r="I106" s="111"/>
      <c r="J106" s="103">
        <f t="shared" si="0"/>
        <v>0</v>
      </c>
      <c r="K106" s="100" t="s">
        <v>1</v>
      </c>
      <c r="L106" s="17"/>
      <c r="M106" s="104" t="s">
        <v>1</v>
      </c>
      <c r="N106" s="105" t="s">
        <v>32</v>
      </c>
      <c r="O106" s="18"/>
      <c r="P106" s="106">
        <f t="shared" si="1"/>
        <v>0</v>
      </c>
      <c r="Q106" s="106">
        <v>0</v>
      </c>
      <c r="R106" s="106">
        <f t="shared" si="2"/>
        <v>0</v>
      </c>
      <c r="S106" s="106">
        <v>0</v>
      </c>
      <c r="T106" s="107">
        <f t="shared" si="3"/>
        <v>0</v>
      </c>
      <c r="AR106" s="6" t="s">
        <v>105</v>
      </c>
      <c r="AT106" s="6" t="s">
        <v>80</v>
      </c>
      <c r="AU106" s="6" t="s">
        <v>46</v>
      </c>
      <c r="AY106" s="6" t="s">
        <v>79</v>
      </c>
      <c r="BE106" s="108">
        <f t="shared" si="4"/>
        <v>0</v>
      </c>
      <c r="BF106" s="108">
        <f t="shared" si="5"/>
        <v>0</v>
      </c>
      <c r="BG106" s="108">
        <f t="shared" si="6"/>
        <v>0</v>
      </c>
      <c r="BH106" s="108">
        <f t="shared" si="7"/>
        <v>0</v>
      </c>
      <c r="BI106" s="108">
        <f t="shared" si="8"/>
        <v>0</v>
      </c>
      <c r="BJ106" s="6" t="s">
        <v>45</v>
      </c>
      <c r="BK106" s="108">
        <f t="shared" si="9"/>
        <v>0</v>
      </c>
      <c r="BL106" s="6" t="s">
        <v>105</v>
      </c>
      <c r="BM106" s="6" t="s">
        <v>99</v>
      </c>
    </row>
    <row r="107" spans="2:65" s="20" customFormat="1" ht="16.5" customHeight="1" x14ac:dyDescent="0.3">
      <c r="B107" s="17"/>
      <c r="C107" s="98" t="s">
        <v>5</v>
      </c>
      <c r="D107" s="98" t="s">
        <v>80</v>
      </c>
      <c r="E107" s="99" t="s">
        <v>191</v>
      </c>
      <c r="F107" s="100" t="s">
        <v>192</v>
      </c>
      <c r="G107" s="101" t="s">
        <v>117</v>
      </c>
      <c r="H107" s="102">
        <v>18.5</v>
      </c>
      <c r="I107" s="111"/>
      <c r="J107" s="103">
        <f t="shared" si="0"/>
        <v>0</v>
      </c>
      <c r="K107" s="100" t="s">
        <v>1</v>
      </c>
      <c r="L107" s="17"/>
      <c r="M107" s="104" t="s">
        <v>1</v>
      </c>
      <c r="N107" s="105" t="s">
        <v>32</v>
      </c>
      <c r="O107" s="18"/>
      <c r="P107" s="106">
        <f t="shared" si="1"/>
        <v>0</v>
      </c>
      <c r="Q107" s="106">
        <v>0</v>
      </c>
      <c r="R107" s="106">
        <f t="shared" si="2"/>
        <v>0</v>
      </c>
      <c r="S107" s="106">
        <v>0</v>
      </c>
      <c r="T107" s="107">
        <f t="shared" si="3"/>
        <v>0</v>
      </c>
      <c r="AR107" s="6" t="s">
        <v>105</v>
      </c>
      <c r="AT107" s="6" t="s">
        <v>80</v>
      </c>
      <c r="AU107" s="6" t="s">
        <v>46</v>
      </c>
      <c r="AY107" s="6" t="s">
        <v>79</v>
      </c>
      <c r="BE107" s="108">
        <f t="shared" si="4"/>
        <v>0</v>
      </c>
      <c r="BF107" s="108">
        <f t="shared" si="5"/>
        <v>0</v>
      </c>
      <c r="BG107" s="108">
        <f t="shared" si="6"/>
        <v>0</v>
      </c>
      <c r="BH107" s="108">
        <f t="shared" si="7"/>
        <v>0</v>
      </c>
      <c r="BI107" s="108">
        <f t="shared" si="8"/>
        <v>0</v>
      </c>
      <c r="BJ107" s="6" t="s">
        <v>45</v>
      </c>
      <c r="BK107" s="108">
        <f t="shared" si="9"/>
        <v>0</v>
      </c>
      <c r="BL107" s="6" t="s">
        <v>105</v>
      </c>
      <c r="BM107" s="6" t="s">
        <v>108</v>
      </c>
    </row>
    <row r="108" spans="2:65" s="20" customFormat="1" ht="16.5" customHeight="1" x14ac:dyDescent="0.3">
      <c r="B108" s="17"/>
      <c r="C108" s="98" t="s">
        <v>105</v>
      </c>
      <c r="D108" s="98" t="s">
        <v>80</v>
      </c>
      <c r="E108" s="99" t="s">
        <v>193</v>
      </c>
      <c r="F108" s="100" t="s">
        <v>194</v>
      </c>
      <c r="G108" s="101" t="s">
        <v>117</v>
      </c>
      <c r="H108" s="102">
        <v>2</v>
      </c>
      <c r="I108" s="111"/>
      <c r="J108" s="103">
        <f t="shared" si="0"/>
        <v>0</v>
      </c>
      <c r="K108" s="100" t="s">
        <v>1</v>
      </c>
      <c r="L108" s="17"/>
      <c r="M108" s="104" t="s">
        <v>1</v>
      </c>
      <c r="N108" s="105" t="s">
        <v>32</v>
      </c>
      <c r="O108" s="18"/>
      <c r="P108" s="106">
        <f t="shared" si="1"/>
        <v>0</v>
      </c>
      <c r="Q108" s="106">
        <v>0</v>
      </c>
      <c r="R108" s="106">
        <f t="shared" si="2"/>
        <v>0</v>
      </c>
      <c r="S108" s="106">
        <v>0</v>
      </c>
      <c r="T108" s="107">
        <f t="shared" si="3"/>
        <v>0</v>
      </c>
      <c r="AR108" s="6" t="s">
        <v>105</v>
      </c>
      <c r="AT108" s="6" t="s">
        <v>80</v>
      </c>
      <c r="AU108" s="6" t="s">
        <v>46</v>
      </c>
      <c r="AY108" s="6" t="s">
        <v>79</v>
      </c>
      <c r="BE108" s="108">
        <f t="shared" si="4"/>
        <v>0</v>
      </c>
      <c r="BF108" s="108">
        <f t="shared" si="5"/>
        <v>0</v>
      </c>
      <c r="BG108" s="108">
        <f t="shared" si="6"/>
        <v>0</v>
      </c>
      <c r="BH108" s="108">
        <f t="shared" si="7"/>
        <v>0</v>
      </c>
      <c r="BI108" s="108">
        <f t="shared" si="8"/>
        <v>0</v>
      </c>
      <c r="BJ108" s="6" t="s">
        <v>45</v>
      </c>
      <c r="BK108" s="108">
        <f t="shared" si="9"/>
        <v>0</v>
      </c>
      <c r="BL108" s="6" t="s">
        <v>105</v>
      </c>
      <c r="BM108" s="6" t="s">
        <v>110</v>
      </c>
    </row>
    <row r="109" spans="2:65" s="20" customFormat="1" ht="16.5" customHeight="1" x14ac:dyDescent="0.3">
      <c r="B109" s="17"/>
      <c r="C109" s="98" t="s">
        <v>106</v>
      </c>
      <c r="D109" s="98" t="s">
        <v>80</v>
      </c>
      <c r="E109" s="99" t="s">
        <v>195</v>
      </c>
      <c r="F109" s="100" t="s">
        <v>196</v>
      </c>
      <c r="G109" s="101" t="s">
        <v>107</v>
      </c>
      <c r="H109" s="102">
        <v>3</v>
      </c>
      <c r="I109" s="111"/>
      <c r="J109" s="103">
        <f t="shared" si="0"/>
        <v>0</v>
      </c>
      <c r="K109" s="100" t="s">
        <v>1</v>
      </c>
      <c r="L109" s="17"/>
      <c r="M109" s="104" t="s">
        <v>1</v>
      </c>
      <c r="N109" s="105" t="s">
        <v>32</v>
      </c>
      <c r="O109" s="18"/>
      <c r="P109" s="106">
        <f t="shared" si="1"/>
        <v>0</v>
      </c>
      <c r="Q109" s="106">
        <v>0</v>
      </c>
      <c r="R109" s="106">
        <f t="shared" si="2"/>
        <v>0</v>
      </c>
      <c r="S109" s="106">
        <v>0</v>
      </c>
      <c r="T109" s="107">
        <f t="shared" si="3"/>
        <v>0</v>
      </c>
      <c r="AR109" s="6" t="s">
        <v>105</v>
      </c>
      <c r="AT109" s="6" t="s">
        <v>80</v>
      </c>
      <c r="AU109" s="6" t="s">
        <v>46</v>
      </c>
      <c r="AY109" s="6" t="s">
        <v>79</v>
      </c>
      <c r="BE109" s="108">
        <f t="shared" si="4"/>
        <v>0</v>
      </c>
      <c r="BF109" s="108">
        <f t="shared" si="5"/>
        <v>0</v>
      </c>
      <c r="BG109" s="108">
        <f t="shared" si="6"/>
        <v>0</v>
      </c>
      <c r="BH109" s="108">
        <f t="shared" si="7"/>
        <v>0</v>
      </c>
      <c r="BI109" s="108">
        <f t="shared" si="8"/>
        <v>0</v>
      </c>
      <c r="BJ109" s="6" t="s">
        <v>45</v>
      </c>
      <c r="BK109" s="108">
        <f t="shared" si="9"/>
        <v>0</v>
      </c>
      <c r="BL109" s="6" t="s">
        <v>105</v>
      </c>
      <c r="BM109" s="6" t="s">
        <v>102</v>
      </c>
    </row>
    <row r="110" spans="2:65" s="20" customFormat="1" ht="16.5" customHeight="1" x14ac:dyDescent="0.3">
      <c r="B110" s="17"/>
      <c r="C110" s="98" t="s">
        <v>108</v>
      </c>
      <c r="D110" s="98" t="s">
        <v>80</v>
      </c>
      <c r="E110" s="99" t="s">
        <v>197</v>
      </c>
      <c r="F110" s="100" t="s">
        <v>198</v>
      </c>
      <c r="G110" s="101" t="s">
        <v>117</v>
      </c>
      <c r="H110" s="102">
        <v>20.5</v>
      </c>
      <c r="I110" s="111"/>
      <c r="J110" s="103">
        <f t="shared" si="0"/>
        <v>0</v>
      </c>
      <c r="K110" s="100" t="s">
        <v>1</v>
      </c>
      <c r="L110" s="17"/>
      <c r="M110" s="104" t="s">
        <v>1</v>
      </c>
      <c r="N110" s="105" t="s">
        <v>32</v>
      </c>
      <c r="O110" s="18"/>
      <c r="P110" s="106">
        <f t="shared" si="1"/>
        <v>0</v>
      </c>
      <c r="Q110" s="106">
        <v>0</v>
      </c>
      <c r="R110" s="106">
        <f t="shared" si="2"/>
        <v>0</v>
      </c>
      <c r="S110" s="106">
        <v>0</v>
      </c>
      <c r="T110" s="107">
        <f t="shared" si="3"/>
        <v>0</v>
      </c>
      <c r="AR110" s="6" t="s">
        <v>105</v>
      </c>
      <c r="AT110" s="6" t="s">
        <v>80</v>
      </c>
      <c r="AU110" s="6" t="s">
        <v>46</v>
      </c>
      <c r="AY110" s="6" t="s">
        <v>79</v>
      </c>
      <c r="BE110" s="108">
        <f t="shared" si="4"/>
        <v>0</v>
      </c>
      <c r="BF110" s="108">
        <f t="shared" si="5"/>
        <v>0</v>
      </c>
      <c r="BG110" s="108">
        <f t="shared" si="6"/>
        <v>0</v>
      </c>
      <c r="BH110" s="108">
        <f t="shared" si="7"/>
        <v>0</v>
      </c>
      <c r="BI110" s="108">
        <f t="shared" si="8"/>
        <v>0</v>
      </c>
      <c r="BJ110" s="6" t="s">
        <v>45</v>
      </c>
      <c r="BK110" s="108">
        <f t="shared" si="9"/>
        <v>0</v>
      </c>
      <c r="BL110" s="6" t="s">
        <v>105</v>
      </c>
      <c r="BM110" s="6" t="s">
        <v>105</v>
      </c>
    </row>
    <row r="111" spans="2:65" s="20" customFormat="1" ht="16.5" customHeight="1" x14ac:dyDescent="0.3">
      <c r="B111" s="17"/>
      <c r="C111" s="98" t="s">
        <v>109</v>
      </c>
      <c r="D111" s="98" t="s">
        <v>80</v>
      </c>
      <c r="E111" s="99" t="s">
        <v>199</v>
      </c>
      <c r="F111" s="100" t="s">
        <v>200</v>
      </c>
      <c r="G111" s="101" t="s">
        <v>201</v>
      </c>
      <c r="H111" s="102">
        <v>4</v>
      </c>
      <c r="I111" s="111"/>
      <c r="J111" s="103">
        <f t="shared" si="0"/>
        <v>0</v>
      </c>
      <c r="K111" s="100" t="s">
        <v>1</v>
      </c>
      <c r="L111" s="17"/>
      <c r="M111" s="104" t="s">
        <v>1</v>
      </c>
      <c r="N111" s="105" t="s">
        <v>32</v>
      </c>
      <c r="O111" s="18"/>
      <c r="P111" s="106">
        <f t="shared" si="1"/>
        <v>0</v>
      </c>
      <c r="Q111" s="106">
        <v>0</v>
      </c>
      <c r="R111" s="106">
        <f t="shared" si="2"/>
        <v>0</v>
      </c>
      <c r="S111" s="106">
        <v>0</v>
      </c>
      <c r="T111" s="107">
        <f t="shared" si="3"/>
        <v>0</v>
      </c>
      <c r="AR111" s="6" t="s">
        <v>105</v>
      </c>
      <c r="AT111" s="6" t="s">
        <v>80</v>
      </c>
      <c r="AU111" s="6" t="s">
        <v>46</v>
      </c>
      <c r="AY111" s="6" t="s">
        <v>79</v>
      </c>
      <c r="BE111" s="108">
        <f t="shared" si="4"/>
        <v>0</v>
      </c>
      <c r="BF111" s="108">
        <f t="shared" si="5"/>
        <v>0</v>
      </c>
      <c r="BG111" s="108">
        <f t="shared" si="6"/>
        <v>0</v>
      </c>
      <c r="BH111" s="108">
        <f t="shared" si="7"/>
        <v>0</v>
      </c>
      <c r="BI111" s="108">
        <f t="shared" si="8"/>
        <v>0</v>
      </c>
      <c r="BJ111" s="6" t="s">
        <v>45</v>
      </c>
      <c r="BK111" s="108">
        <f t="shared" si="9"/>
        <v>0</v>
      </c>
      <c r="BL111" s="6" t="s">
        <v>105</v>
      </c>
      <c r="BM111" s="6" t="s">
        <v>111</v>
      </c>
    </row>
    <row r="112" spans="2:65" s="20" customFormat="1" ht="16.5" customHeight="1" x14ac:dyDescent="0.3">
      <c r="B112" s="17"/>
      <c r="C112" s="98" t="s">
        <v>110</v>
      </c>
      <c r="D112" s="98" t="s">
        <v>80</v>
      </c>
      <c r="E112" s="99" t="s">
        <v>202</v>
      </c>
      <c r="F112" s="100" t="s">
        <v>203</v>
      </c>
      <c r="G112" s="101" t="s">
        <v>100</v>
      </c>
      <c r="H112" s="102">
        <v>1.2999999999999999E-2</v>
      </c>
      <c r="I112" s="111"/>
      <c r="J112" s="103">
        <f t="shared" si="0"/>
        <v>0</v>
      </c>
      <c r="K112" s="100" t="s">
        <v>1</v>
      </c>
      <c r="L112" s="17"/>
      <c r="M112" s="104" t="s">
        <v>1</v>
      </c>
      <c r="N112" s="105" t="s">
        <v>32</v>
      </c>
      <c r="O112" s="18"/>
      <c r="P112" s="106">
        <f t="shared" si="1"/>
        <v>0</v>
      </c>
      <c r="Q112" s="106">
        <v>0</v>
      </c>
      <c r="R112" s="106">
        <f t="shared" si="2"/>
        <v>0</v>
      </c>
      <c r="S112" s="106">
        <v>0</v>
      </c>
      <c r="T112" s="107">
        <f t="shared" si="3"/>
        <v>0</v>
      </c>
      <c r="AR112" s="6" t="s">
        <v>105</v>
      </c>
      <c r="AT112" s="6" t="s">
        <v>80</v>
      </c>
      <c r="AU112" s="6" t="s">
        <v>46</v>
      </c>
      <c r="AY112" s="6" t="s">
        <v>79</v>
      </c>
      <c r="BE112" s="108">
        <f t="shared" si="4"/>
        <v>0</v>
      </c>
      <c r="BF112" s="108">
        <f t="shared" si="5"/>
        <v>0</v>
      </c>
      <c r="BG112" s="108">
        <f t="shared" si="6"/>
        <v>0</v>
      </c>
      <c r="BH112" s="108">
        <f t="shared" si="7"/>
        <v>0</v>
      </c>
      <c r="BI112" s="108">
        <f t="shared" si="8"/>
        <v>0</v>
      </c>
      <c r="BJ112" s="6" t="s">
        <v>45</v>
      </c>
      <c r="BK112" s="108">
        <f t="shared" si="9"/>
        <v>0</v>
      </c>
      <c r="BL112" s="6" t="s">
        <v>105</v>
      </c>
      <c r="BM112" s="6" t="s">
        <v>104</v>
      </c>
    </row>
    <row r="113" spans="2:65" s="86" customFormat="1" ht="29.85" customHeight="1" x14ac:dyDescent="0.35">
      <c r="B113" s="85"/>
      <c r="D113" s="87" t="s">
        <v>42</v>
      </c>
      <c r="E113" s="96" t="s">
        <v>204</v>
      </c>
      <c r="F113" s="96" t="s">
        <v>205</v>
      </c>
      <c r="J113" s="97">
        <f>BK113</f>
        <v>0</v>
      </c>
      <c r="L113" s="85"/>
      <c r="M113" s="90"/>
      <c r="N113" s="91"/>
      <c r="O113" s="91"/>
      <c r="P113" s="92">
        <f>SUM(P114:P127)</f>
        <v>0</v>
      </c>
      <c r="Q113" s="91"/>
      <c r="R113" s="92">
        <f>SUM(R114:R127)</f>
        <v>6.0000000000000006E-4</v>
      </c>
      <c r="S113" s="91"/>
      <c r="T113" s="93">
        <f>SUM(T114:T127)</f>
        <v>0</v>
      </c>
      <c r="AR113" s="87" t="s">
        <v>46</v>
      </c>
      <c r="AT113" s="94" t="s">
        <v>42</v>
      </c>
      <c r="AU113" s="94" t="s">
        <v>45</v>
      </c>
      <c r="AY113" s="87" t="s">
        <v>79</v>
      </c>
      <c r="BK113" s="95">
        <f>SUM(BK114:BK127)</f>
        <v>0</v>
      </c>
    </row>
    <row r="114" spans="2:65" s="20" customFormat="1" ht="16.5" customHeight="1" x14ac:dyDescent="0.3">
      <c r="B114" s="17"/>
      <c r="C114" s="98" t="s">
        <v>4</v>
      </c>
      <c r="D114" s="98" t="s">
        <v>80</v>
      </c>
      <c r="E114" s="99" t="s">
        <v>206</v>
      </c>
      <c r="F114" s="100" t="s">
        <v>207</v>
      </c>
      <c r="G114" s="101" t="s">
        <v>107</v>
      </c>
      <c r="H114" s="102">
        <v>6</v>
      </c>
      <c r="I114" s="111"/>
      <c r="J114" s="103">
        <f t="shared" ref="J114:J127" si="10">ROUND(I114*H114,2)</f>
        <v>0</v>
      </c>
      <c r="K114" s="100" t="s">
        <v>1</v>
      </c>
      <c r="L114" s="17"/>
      <c r="M114" s="104" t="s">
        <v>1</v>
      </c>
      <c r="N114" s="105" t="s">
        <v>32</v>
      </c>
      <c r="O114" s="18"/>
      <c r="P114" s="106">
        <f t="shared" ref="P114:P127" si="11">O114*H114</f>
        <v>0</v>
      </c>
      <c r="Q114" s="106">
        <v>1E-4</v>
      </c>
      <c r="R114" s="106">
        <f t="shared" ref="R114:R127" si="12">Q114*H114</f>
        <v>6.0000000000000006E-4</v>
      </c>
      <c r="S114" s="106">
        <v>0</v>
      </c>
      <c r="T114" s="107">
        <f t="shared" ref="T114:T127" si="13">S114*H114</f>
        <v>0</v>
      </c>
      <c r="AR114" s="6" t="s">
        <v>105</v>
      </c>
      <c r="AT114" s="6" t="s">
        <v>80</v>
      </c>
      <c r="AU114" s="6" t="s">
        <v>46</v>
      </c>
      <c r="AY114" s="6" t="s">
        <v>79</v>
      </c>
      <c r="BE114" s="108">
        <f t="shared" ref="BE114:BE127" si="14">IF(N114="základní",J114,0)</f>
        <v>0</v>
      </c>
      <c r="BF114" s="108">
        <f t="shared" ref="BF114:BF127" si="15">IF(N114="snížená",J114,0)</f>
        <v>0</v>
      </c>
      <c r="BG114" s="108">
        <f t="shared" ref="BG114:BG127" si="16">IF(N114="zákl. přenesená",J114,0)</f>
        <v>0</v>
      </c>
      <c r="BH114" s="108">
        <f t="shared" ref="BH114:BH127" si="17">IF(N114="sníž. přenesená",J114,0)</f>
        <v>0</v>
      </c>
      <c r="BI114" s="108">
        <f t="shared" ref="BI114:BI127" si="18">IF(N114="nulová",J114,0)</f>
        <v>0</v>
      </c>
      <c r="BJ114" s="6" t="s">
        <v>45</v>
      </c>
      <c r="BK114" s="108">
        <f t="shared" ref="BK114:BK127" si="19">ROUND(I114*H114,2)</f>
        <v>0</v>
      </c>
      <c r="BL114" s="6" t="s">
        <v>105</v>
      </c>
      <c r="BM114" s="6" t="s">
        <v>208</v>
      </c>
    </row>
    <row r="115" spans="2:65" s="20" customFormat="1" ht="16.5" customHeight="1" x14ac:dyDescent="0.3">
      <c r="B115" s="17"/>
      <c r="C115" s="98" t="s">
        <v>111</v>
      </c>
      <c r="D115" s="98" t="s">
        <v>80</v>
      </c>
      <c r="E115" s="99" t="s">
        <v>209</v>
      </c>
      <c r="F115" s="100" t="s">
        <v>210</v>
      </c>
      <c r="G115" s="101" t="s">
        <v>117</v>
      </c>
      <c r="H115" s="102">
        <v>12</v>
      </c>
      <c r="I115" s="111"/>
      <c r="J115" s="103">
        <f t="shared" si="10"/>
        <v>0</v>
      </c>
      <c r="K115" s="100" t="s">
        <v>1</v>
      </c>
      <c r="L115" s="17"/>
      <c r="M115" s="104" t="s">
        <v>1</v>
      </c>
      <c r="N115" s="105" t="s">
        <v>32</v>
      </c>
      <c r="O115" s="18"/>
      <c r="P115" s="106">
        <f t="shared" si="11"/>
        <v>0</v>
      </c>
      <c r="Q115" s="106">
        <v>0</v>
      </c>
      <c r="R115" s="106">
        <f t="shared" si="12"/>
        <v>0</v>
      </c>
      <c r="S115" s="106">
        <v>0</v>
      </c>
      <c r="T115" s="107">
        <f t="shared" si="13"/>
        <v>0</v>
      </c>
      <c r="AR115" s="6" t="s">
        <v>105</v>
      </c>
      <c r="AT115" s="6" t="s">
        <v>80</v>
      </c>
      <c r="AU115" s="6" t="s">
        <v>46</v>
      </c>
      <c r="AY115" s="6" t="s">
        <v>79</v>
      </c>
      <c r="BE115" s="108">
        <f t="shared" si="14"/>
        <v>0</v>
      </c>
      <c r="BF115" s="108">
        <f t="shared" si="15"/>
        <v>0</v>
      </c>
      <c r="BG115" s="108">
        <f t="shared" si="16"/>
        <v>0</v>
      </c>
      <c r="BH115" s="108">
        <f t="shared" si="17"/>
        <v>0</v>
      </c>
      <c r="BI115" s="108">
        <f t="shared" si="18"/>
        <v>0</v>
      </c>
      <c r="BJ115" s="6" t="s">
        <v>45</v>
      </c>
      <c r="BK115" s="108">
        <f t="shared" si="19"/>
        <v>0</v>
      </c>
      <c r="BL115" s="6" t="s">
        <v>105</v>
      </c>
      <c r="BM115" s="6" t="s">
        <v>113</v>
      </c>
    </row>
    <row r="116" spans="2:65" s="20" customFormat="1" ht="16.5" customHeight="1" x14ac:dyDescent="0.3">
      <c r="B116" s="17"/>
      <c r="C116" s="98" t="s">
        <v>112</v>
      </c>
      <c r="D116" s="98" t="s">
        <v>80</v>
      </c>
      <c r="E116" s="99" t="s">
        <v>211</v>
      </c>
      <c r="F116" s="100" t="s">
        <v>212</v>
      </c>
      <c r="G116" s="101" t="s">
        <v>107</v>
      </c>
      <c r="H116" s="102">
        <v>16</v>
      </c>
      <c r="I116" s="111"/>
      <c r="J116" s="103">
        <f t="shared" si="10"/>
        <v>0</v>
      </c>
      <c r="K116" s="100" t="s">
        <v>1</v>
      </c>
      <c r="L116" s="17"/>
      <c r="M116" s="104" t="s">
        <v>1</v>
      </c>
      <c r="N116" s="105" t="s">
        <v>32</v>
      </c>
      <c r="O116" s="18"/>
      <c r="P116" s="106">
        <f t="shared" si="11"/>
        <v>0</v>
      </c>
      <c r="Q116" s="106">
        <v>0</v>
      </c>
      <c r="R116" s="106">
        <f t="shared" si="12"/>
        <v>0</v>
      </c>
      <c r="S116" s="106">
        <v>0</v>
      </c>
      <c r="T116" s="107">
        <f t="shared" si="13"/>
        <v>0</v>
      </c>
      <c r="AR116" s="6" t="s">
        <v>105</v>
      </c>
      <c r="AT116" s="6" t="s">
        <v>80</v>
      </c>
      <c r="AU116" s="6" t="s">
        <v>46</v>
      </c>
      <c r="AY116" s="6" t="s">
        <v>79</v>
      </c>
      <c r="BE116" s="108">
        <f t="shared" si="14"/>
        <v>0</v>
      </c>
      <c r="BF116" s="108">
        <f t="shared" si="15"/>
        <v>0</v>
      </c>
      <c r="BG116" s="108">
        <f t="shared" si="16"/>
        <v>0</v>
      </c>
      <c r="BH116" s="108">
        <f t="shared" si="17"/>
        <v>0</v>
      </c>
      <c r="BI116" s="108">
        <f t="shared" si="18"/>
        <v>0</v>
      </c>
      <c r="BJ116" s="6" t="s">
        <v>45</v>
      </c>
      <c r="BK116" s="108">
        <f t="shared" si="19"/>
        <v>0</v>
      </c>
      <c r="BL116" s="6" t="s">
        <v>105</v>
      </c>
      <c r="BM116" s="6" t="s">
        <v>115</v>
      </c>
    </row>
    <row r="117" spans="2:65" s="20" customFormat="1" ht="16.5" customHeight="1" x14ac:dyDescent="0.3">
      <c r="B117" s="17"/>
      <c r="C117" s="98" t="s">
        <v>113</v>
      </c>
      <c r="D117" s="98" t="s">
        <v>80</v>
      </c>
      <c r="E117" s="99" t="s">
        <v>213</v>
      </c>
      <c r="F117" s="100" t="s">
        <v>214</v>
      </c>
      <c r="G117" s="101" t="s">
        <v>117</v>
      </c>
      <c r="H117" s="102">
        <v>6</v>
      </c>
      <c r="I117" s="111"/>
      <c r="J117" s="103">
        <f t="shared" si="10"/>
        <v>0</v>
      </c>
      <c r="K117" s="100" t="s">
        <v>1</v>
      </c>
      <c r="L117" s="17"/>
      <c r="M117" s="104" t="s">
        <v>1</v>
      </c>
      <c r="N117" s="105" t="s">
        <v>32</v>
      </c>
      <c r="O117" s="18"/>
      <c r="P117" s="106">
        <f t="shared" si="11"/>
        <v>0</v>
      </c>
      <c r="Q117" s="106">
        <v>0</v>
      </c>
      <c r="R117" s="106">
        <f t="shared" si="12"/>
        <v>0</v>
      </c>
      <c r="S117" s="106">
        <v>0</v>
      </c>
      <c r="T117" s="107">
        <f t="shared" si="13"/>
        <v>0</v>
      </c>
      <c r="AR117" s="6" t="s">
        <v>105</v>
      </c>
      <c r="AT117" s="6" t="s">
        <v>80</v>
      </c>
      <c r="AU117" s="6" t="s">
        <v>46</v>
      </c>
      <c r="AY117" s="6" t="s">
        <v>79</v>
      </c>
      <c r="BE117" s="108">
        <f t="shared" si="14"/>
        <v>0</v>
      </c>
      <c r="BF117" s="108">
        <f t="shared" si="15"/>
        <v>0</v>
      </c>
      <c r="BG117" s="108">
        <f t="shared" si="16"/>
        <v>0</v>
      </c>
      <c r="BH117" s="108">
        <f t="shared" si="17"/>
        <v>0</v>
      </c>
      <c r="BI117" s="108">
        <f t="shared" si="18"/>
        <v>0</v>
      </c>
      <c r="BJ117" s="6" t="s">
        <v>45</v>
      </c>
      <c r="BK117" s="108">
        <f t="shared" si="19"/>
        <v>0</v>
      </c>
      <c r="BL117" s="6" t="s">
        <v>105</v>
      </c>
      <c r="BM117" s="6" t="s">
        <v>118</v>
      </c>
    </row>
    <row r="118" spans="2:65" s="20" customFormat="1" ht="16.5" customHeight="1" x14ac:dyDescent="0.3">
      <c r="B118" s="17"/>
      <c r="C118" s="98" t="s">
        <v>114</v>
      </c>
      <c r="D118" s="98" t="s">
        <v>80</v>
      </c>
      <c r="E118" s="99" t="s">
        <v>215</v>
      </c>
      <c r="F118" s="100" t="s">
        <v>216</v>
      </c>
      <c r="G118" s="101" t="s">
        <v>117</v>
      </c>
      <c r="H118" s="102">
        <v>36</v>
      </c>
      <c r="I118" s="111"/>
      <c r="J118" s="103">
        <f t="shared" si="10"/>
        <v>0</v>
      </c>
      <c r="K118" s="100" t="s">
        <v>1</v>
      </c>
      <c r="L118" s="17"/>
      <c r="M118" s="104" t="s">
        <v>1</v>
      </c>
      <c r="N118" s="105" t="s">
        <v>32</v>
      </c>
      <c r="O118" s="18"/>
      <c r="P118" s="106">
        <f t="shared" si="11"/>
        <v>0</v>
      </c>
      <c r="Q118" s="106">
        <v>0</v>
      </c>
      <c r="R118" s="106">
        <f t="shared" si="12"/>
        <v>0</v>
      </c>
      <c r="S118" s="106">
        <v>0</v>
      </c>
      <c r="T118" s="107">
        <f t="shared" si="13"/>
        <v>0</v>
      </c>
      <c r="AR118" s="6" t="s">
        <v>105</v>
      </c>
      <c r="AT118" s="6" t="s">
        <v>80</v>
      </c>
      <c r="AU118" s="6" t="s">
        <v>46</v>
      </c>
      <c r="AY118" s="6" t="s">
        <v>79</v>
      </c>
      <c r="BE118" s="108">
        <f t="shared" si="14"/>
        <v>0</v>
      </c>
      <c r="BF118" s="108">
        <f t="shared" si="15"/>
        <v>0</v>
      </c>
      <c r="BG118" s="108">
        <f t="shared" si="16"/>
        <v>0</v>
      </c>
      <c r="BH118" s="108">
        <f t="shared" si="17"/>
        <v>0</v>
      </c>
      <c r="BI118" s="108">
        <f t="shared" si="18"/>
        <v>0</v>
      </c>
      <c r="BJ118" s="6" t="s">
        <v>45</v>
      </c>
      <c r="BK118" s="108">
        <f t="shared" si="19"/>
        <v>0</v>
      </c>
      <c r="BL118" s="6" t="s">
        <v>105</v>
      </c>
      <c r="BM118" s="6" t="s">
        <v>120</v>
      </c>
    </row>
    <row r="119" spans="2:65" s="20" customFormat="1" ht="16.5" customHeight="1" x14ac:dyDescent="0.3">
      <c r="B119" s="17"/>
      <c r="C119" s="98" t="s">
        <v>115</v>
      </c>
      <c r="D119" s="98" t="s">
        <v>80</v>
      </c>
      <c r="E119" s="99" t="s">
        <v>217</v>
      </c>
      <c r="F119" s="100" t="s">
        <v>218</v>
      </c>
      <c r="G119" s="101" t="s">
        <v>117</v>
      </c>
      <c r="H119" s="102">
        <v>36</v>
      </c>
      <c r="I119" s="111"/>
      <c r="J119" s="103">
        <f t="shared" si="10"/>
        <v>0</v>
      </c>
      <c r="K119" s="100" t="s">
        <v>1</v>
      </c>
      <c r="L119" s="17"/>
      <c r="M119" s="104" t="s">
        <v>1</v>
      </c>
      <c r="N119" s="105" t="s">
        <v>32</v>
      </c>
      <c r="O119" s="18"/>
      <c r="P119" s="106">
        <f t="shared" si="11"/>
        <v>0</v>
      </c>
      <c r="Q119" s="106">
        <v>0</v>
      </c>
      <c r="R119" s="106">
        <f t="shared" si="12"/>
        <v>0</v>
      </c>
      <c r="S119" s="106">
        <v>0</v>
      </c>
      <c r="T119" s="107">
        <f t="shared" si="13"/>
        <v>0</v>
      </c>
      <c r="AR119" s="6" t="s">
        <v>105</v>
      </c>
      <c r="AT119" s="6" t="s">
        <v>80</v>
      </c>
      <c r="AU119" s="6" t="s">
        <v>46</v>
      </c>
      <c r="AY119" s="6" t="s">
        <v>79</v>
      </c>
      <c r="BE119" s="108">
        <f t="shared" si="14"/>
        <v>0</v>
      </c>
      <c r="BF119" s="108">
        <f t="shared" si="15"/>
        <v>0</v>
      </c>
      <c r="BG119" s="108">
        <f t="shared" si="16"/>
        <v>0</v>
      </c>
      <c r="BH119" s="108">
        <f t="shared" si="17"/>
        <v>0</v>
      </c>
      <c r="BI119" s="108">
        <f t="shared" si="18"/>
        <v>0</v>
      </c>
      <c r="BJ119" s="6" t="s">
        <v>45</v>
      </c>
      <c r="BK119" s="108">
        <f t="shared" si="19"/>
        <v>0</v>
      </c>
      <c r="BL119" s="6" t="s">
        <v>105</v>
      </c>
      <c r="BM119" s="6" t="s">
        <v>122</v>
      </c>
    </row>
    <row r="120" spans="2:65" s="20" customFormat="1" ht="16.5" customHeight="1" x14ac:dyDescent="0.3">
      <c r="B120" s="17"/>
      <c r="C120" s="98" t="s">
        <v>116</v>
      </c>
      <c r="D120" s="98" t="s">
        <v>80</v>
      </c>
      <c r="E120" s="99" t="s">
        <v>219</v>
      </c>
      <c r="F120" s="100" t="s">
        <v>220</v>
      </c>
      <c r="G120" s="101" t="s">
        <v>117</v>
      </c>
      <c r="H120" s="102">
        <v>6</v>
      </c>
      <c r="I120" s="111"/>
      <c r="J120" s="103">
        <f t="shared" si="10"/>
        <v>0</v>
      </c>
      <c r="K120" s="100" t="s">
        <v>1</v>
      </c>
      <c r="L120" s="17"/>
      <c r="M120" s="104" t="s">
        <v>1</v>
      </c>
      <c r="N120" s="105" t="s">
        <v>32</v>
      </c>
      <c r="O120" s="18"/>
      <c r="P120" s="106">
        <f t="shared" si="11"/>
        <v>0</v>
      </c>
      <c r="Q120" s="106">
        <v>0</v>
      </c>
      <c r="R120" s="106">
        <f t="shared" si="12"/>
        <v>0</v>
      </c>
      <c r="S120" s="106">
        <v>0</v>
      </c>
      <c r="T120" s="107">
        <f t="shared" si="13"/>
        <v>0</v>
      </c>
      <c r="AR120" s="6" t="s">
        <v>105</v>
      </c>
      <c r="AT120" s="6" t="s">
        <v>80</v>
      </c>
      <c r="AU120" s="6" t="s">
        <v>46</v>
      </c>
      <c r="AY120" s="6" t="s">
        <v>79</v>
      </c>
      <c r="BE120" s="108">
        <f t="shared" si="14"/>
        <v>0</v>
      </c>
      <c r="BF120" s="108">
        <f t="shared" si="15"/>
        <v>0</v>
      </c>
      <c r="BG120" s="108">
        <f t="shared" si="16"/>
        <v>0</v>
      </c>
      <c r="BH120" s="108">
        <f t="shared" si="17"/>
        <v>0</v>
      </c>
      <c r="BI120" s="108">
        <f t="shared" si="18"/>
        <v>0</v>
      </c>
      <c r="BJ120" s="6" t="s">
        <v>45</v>
      </c>
      <c r="BK120" s="108">
        <f t="shared" si="19"/>
        <v>0</v>
      </c>
      <c r="BL120" s="6" t="s">
        <v>105</v>
      </c>
      <c r="BM120" s="6" t="s">
        <v>124</v>
      </c>
    </row>
    <row r="121" spans="2:65" s="20" customFormat="1" ht="16.5" customHeight="1" x14ac:dyDescent="0.3">
      <c r="B121" s="17"/>
      <c r="C121" s="98" t="s">
        <v>118</v>
      </c>
      <c r="D121" s="98" t="s">
        <v>80</v>
      </c>
      <c r="E121" s="99" t="s">
        <v>221</v>
      </c>
      <c r="F121" s="100" t="s">
        <v>222</v>
      </c>
      <c r="G121" s="101" t="s">
        <v>107</v>
      </c>
      <c r="H121" s="102">
        <v>2</v>
      </c>
      <c r="I121" s="111"/>
      <c r="J121" s="103">
        <f t="shared" si="10"/>
        <v>0</v>
      </c>
      <c r="K121" s="100" t="s">
        <v>1</v>
      </c>
      <c r="L121" s="17"/>
      <c r="M121" s="104" t="s">
        <v>1</v>
      </c>
      <c r="N121" s="105" t="s">
        <v>32</v>
      </c>
      <c r="O121" s="18"/>
      <c r="P121" s="106">
        <f t="shared" si="11"/>
        <v>0</v>
      </c>
      <c r="Q121" s="106">
        <v>0</v>
      </c>
      <c r="R121" s="106">
        <f t="shared" si="12"/>
        <v>0</v>
      </c>
      <c r="S121" s="106">
        <v>0</v>
      </c>
      <c r="T121" s="107">
        <f t="shared" si="13"/>
        <v>0</v>
      </c>
      <c r="AR121" s="6" t="s">
        <v>105</v>
      </c>
      <c r="AT121" s="6" t="s">
        <v>80</v>
      </c>
      <c r="AU121" s="6" t="s">
        <v>46</v>
      </c>
      <c r="AY121" s="6" t="s">
        <v>79</v>
      </c>
      <c r="BE121" s="108">
        <f t="shared" si="14"/>
        <v>0</v>
      </c>
      <c r="BF121" s="108">
        <f t="shared" si="15"/>
        <v>0</v>
      </c>
      <c r="BG121" s="108">
        <f t="shared" si="16"/>
        <v>0</v>
      </c>
      <c r="BH121" s="108">
        <f t="shared" si="17"/>
        <v>0</v>
      </c>
      <c r="BI121" s="108">
        <f t="shared" si="18"/>
        <v>0</v>
      </c>
      <c r="BJ121" s="6" t="s">
        <v>45</v>
      </c>
      <c r="BK121" s="108">
        <f t="shared" si="19"/>
        <v>0</v>
      </c>
      <c r="BL121" s="6" t="s">
        <v>105</v>
      </c>
      <c r="BM121" s="6" t="s">
        <v>126</v>
      </c>
    </row>
    <row r="122" spans="2:65" s="20" customFormat="1" ht="16.5" customHeight="1" x14ac:dyDescent="0.3">
      <c r="B122" s="17"/>
      <c r="C122" s="98" t="s">
        <v>119</v>
      </c>
      <c r="D122" s="98" t="s">
        <v>80</v>
      </c>
      <c r="E122" s="99" t="s">
        <v>223</v>
      </c>
      <c r="F122" s="100" t="s">
        <v>224</v>
      </c>
      <c r="G122" s="101" t="s">
        <v>107</v>
      </c>
      <c r="H122" s="102">
        <v>14</v>
      </c>
      <c r="I122" s="111"/>
      <c r="J122" s="103">
        <f t="shared" si="10"/>
        <v>0</v>
      </c>
      <c r="K122" s="100" t="s">
        <v>1</v>
      </c>
      <c r="L122" s="17"/>
      <c r="M122" s="104" t="s">
        <v>1</v>
      </c>
      <c r="N122" s="105" t="s">
        <v>32</v>
      </c>
      <c r="O122" s="18"/>
      <c r="P122" s="106">
        <f t="shared" si="11"/>
        <v>0</v>
      </c>
      <c r="Q122" s="106">
        <v>0</v>
      </c>
      <c r="R122" s="106">
        <f t="shared" si="12"/>
        <v>0</v>
      </c>
      <c r="S122" s="106">
        <v>0</v>
      </c>
      <c r="T122" s="107">
        <f t="shared" si="13"/>
        <v>0</v>
      </c>
      <c r="AR122" s="6" t="s">
        <v>105</v>
      </c>
      <c r="AT122" s="6" t="s">
        <v>80</v>
      </c>
      <c r="AU122" s="6" t="s">
        <v>46</v>
      </c>
      <c r="AY122" s="6" t="s">
        <v>79</v>
      </c>
      <c r="BE122" s="108">
        <f t="shared" si="14"/>
        <v>0</v>
      </c>
      <c r="BF122" s="108">
        <f t="shared" si="15"/>
        <v>0</v>
      </c>
      <c r="BG122" s="108">
        <f t="shared" si="16"/>
        <v>0</v>
      </c>
      <c r="BH122" s="108">
        <f t="shared" si="17"/>
        <v>0</v>
      </c>
      <c r="BI122" s="108">
        <f t="shared" si="18"/>
        <v>0</v>
      </c>
      <c r="BJ122" s="6" t="s">
        <v>45</v>
      </c>
      <c r="BK122" s="108">
        <f t="shared" si="19"/>
        <v>0</v>
      </c>
      <c r="BL122" s="6" t="s">
        <v>105</v>
      </c>
      <c r="BM122" s="6" t="s">
        <v>128</v>
      </c>
    </row>
    <row r="123" spans="2:65" s="20" customFormat="1" ht="16.5" customHeight="1" x14ac:dyDescent="0.3">
      <c r="B123" s="17"/>
      <c r="C123" s="98" t="s">
        <v>120</v>
      </c>
      <c r="D123" s="98" t="s">
        <v>80</v>
      </c>
      <c r="E123" s="99" t="s">
        <v>225</v>
      </c>
      <c r="F123" s="100" t="s">
        <v>226</v>
      </c>
      <c r="G123" s="101" t="s">
        <v>107</v>
      </c>
      <c r="H123" s="102">
        <v>16</v>
      </c>
      <c r="I123" s="111"/>
      <c r="J123" s="103">
        <f t="shared" si="10"/>
        <v>0</v>
      </c>
      <c r="K123" s="100" t="s">
        <v>1</v>
      </c>
      <c r="L123" s="17"/>
      <c r="M123" s="104" t="s">
        <v>1</v>
      </c>
      <c r="N123" s="105" t="s">
        <v>32</v>
      </c>
      <c r="O123" s="18"/>
      <c r="P123" s="106">
        <f t="shared" si="11"/>
        <v>0</v>
      </c>
      <c r="Q123" s="106">
        <v>0</v>
      </c>
      <c r="R123" s="106">
        <f t="shared" si="12"/>
        <v>0</v>
      </c>
      <c r="S123" s="106">
        <v>0</v>
      </c>
      <c r="T123" s="107">
        <f t="shared" si="13"/>
        <v>0</v>
      </c>
      <c r="AR123" s="6" t="s">
        <v>105</v>
      </c>
      <c r="AT123" s="6" t="s">
        <v>80</v>
      </c>
      <c r="AU123" s="6" t="s">
        <v>46</v>
      </c>
      <c r="AY123" s="6" t="s">
        <v>79</v>
      </c>
      <c r="BE123" s="108">
        <f t="shared" si="14"/>
        <v>0</v>
      </c>
      <c r="BF123" s="108">
        <f t="shared" si="15"/>
        <v>0</v>
      </c>
      <c r="BG123" s="108">
        <f t="shared" si="16"/>
        <v>0</v>
      </c>
      <c r="BH123" s="108">
        <f t="shared" si="17"/>
        <v>0</v>
      </c>
      <c r="BI123" s="108">
        <f t="shared" si="18"/>
        <v>0</v>
      </c>
      <c r="BJ123" s="6" t="s">
        <v>45</v>
      </c>
      <c r="BK123" s="108">
        <f t="shared" si="19"/>
        <v>0</v>
      </c>
      <c r="BL123" s="6" t="s">
        <v>105</v>
      </c>
      <c r="BM123" s="6" t="s">
        <v>130</v>
      </c>
    </row>
    <row r="124" spans="2:65" s="20" customFormat="1" ht="16.5" customHeight="1" x14ac:dyDescent="0.3">
      <c r="B124" s="17"/>
      <c r="C124" s="98" t="s">
        <v>121</v>
      </c>
      <c r="D124" s="98" t="s">
        <v>80</v>
      </c>
      <c r="E124" s="99" t="s">
        <v>227</v>
      </c>
      <c r="F124" s="100" t="s">
        <v>228</v>
      </c>
      <c r="G124" s="101" t="s">
        <v>117</v>
      </c>
      <c r="H124" s="102">
        <v>42</v>
      </c>
      <c r="I124" s="111"/>
      <c r="J124" s="103">
        <f t="shared" si="10"/>
        <v>0</v>
      </c>
      <c r="K124" s="100" t="s">
        <v>1</v>
      </c>
      <c r="L124" s="17"/>
      <c r="M124" s="104" t="s">
        <v>1</v>
      </c>
      <c r="N124" s="105" t="s">
        <v>32</v>
      </c>
      <c r="O124" s="18"/>
      <c r="P124" s="106">
        <f t="shared" si="11"/>
        <v>0</v>
      </c>
      <c r="Q124" s="106">
        <v>0</v>
      </c>
      <c r="R124" s="106">
        <f t="shared" si="12"/>
        <v>0</v>
      </c>
      <c r="S124" s="106">
        <v>0</v>
      </c>
      <c r="T124" s="107">
        <f t="shared" si="13"/>
        <v>0</v>
      </c>
      <c r="AR124" s="6" t="s">
        <v>105</v>
      </c>
      <c r="AT124" s="6" t="s">
        <v>80</v>
      </c>
      <c r="AU124" s="6" t="s">
        <v>46</v>
      </c>
      <c r="AY124" s="6" t="s">
        <v>79</v>
      </c>
      <c r="BE124" s="108">
        <f t="shared" si="14"/>
        <v>0</v>
      </c>
      <c r="BF124" s="108">
        <f t="shared" si="15"/>
        <v>0</v>
      </c>
      <c r="BG124" s="108">
        <f t="shared" si="16"/>
        <v>0</v>
      </c>
      <c r="BH124" s="108">
        <f t="shared" si="17"/>
        <v>0</v>
      </c>
      <c r="BI124" s="108">
        <f t="shared" si="18"/>
        <v>0</v>
      </c>
      <c r="BJ124" s="6" t="s">
        <v>45</v>
      </c>
      <c r="BK124" s="108">
        <f t="shared" si="19"/>
        <v>0</v>
      </c>
      <c r="BL124" s="6" t="s">
        <v>105</v>
      </c>
      <c r="BM124" s="6" t="s">
        <v>132</v>
      </c>
    </row>
    <row r="125" spans="2:65" s="20" customFormat="1" ht="16.5" customHeight="1" x14ac:dyDescent="0.3">
      <c r="B125" s="17"/>
      <c r="C125" s="98" t="s">
        <v>122</v>
      </c>
      <c r="D125" s="98" t="s">
        <v>80</v>
      </c>
      <c r="E125" s="99" t="s">
        <v>229</v>
      </c>
      <c r="F125" s="100" t="s">
        <v>230</v>
      </c>
      <c r="G125" s="101" t="s">
        <v>117</v>
      </c>
      <c r="H125" s="102">
        <v>42</v>
      </c>
      <c r="I125" s="111"/>
      <c r="J125" s="103">
        <f t="shared" si="10"/>
        <v>0</v>
      </c>
      <c r="K125" s="100" t="s">
        <v>1</v>
      </c>
      <c r="L125" s="17"/>
      <c r="M125" s="104" t="s">
        <v>1</v>
      </c>
      <c r="N125" s="105" t="s">
        <v>32</v>
      </c>
      <c r="O125" s="18"/>
      <c r="P125" s="106">
        <f t="shared" si="11"/>
        <v>0</v>
      </c>
      <c r="Q125" s="106">
        <v>0</v>
      </c>
      <c r="R125" s="106">
        <f t="shared" si="12"/>
        <v>0</v>
      </c>
      <c r="S125" s="106">
        <v>0</v>
      </c>
      <c r="T125" s="107">
        <f t="shared" si="13"/>
        <v>0</v>
      </c>
      <c r="AR125" s="6" t="s">
        <v>105</v>
      </c>
      <c r="AT125" s="6" t="s">
        <v>80</v>
      </c>
      <c r="AU125" s="6" t="s">
        <v>46</v>
      </c>
      <c r="AY125" s="6" t="s">
        <v>79</v>
      </c>
      <c r="BE125" s="108">
        <f t="shared" si="14"/>
        <v>0</v>
      </c>
      <c r="BF125" s="108">
        <f t="shared" si="15"/>
        <v>0</v>
      </c>
      <c r="BG125" s="108">
        <f t="shared" si="16"/>
        <v>0</v>
      </c>
      <c r="BH125" s="108">
        <f t="shared" si="17"/>
        <v>0</v>
      </c>
      <c r="BI125" s="108">
        <f t="shared" si="18"/>
        <v>0</v>
      </c>
      <c r="BJ125" s="6" t="s">
        <v>45</v>
      </c>
      <c r="BK125" s="108">
        <f t="shared" si="19"/>
        <v>0</v>
      </c>
      <c r="BL125" s="6" t="s">
        <v>105</v>
      </c>
      <c r="BM125" s="6" t="s">
        <v>134</v>
      </c>
    </row>
    <row r="126" spans="2:65" s="20" customFormat="1" ht="16.5" customHeight="1" x14ac:dyDescent="0.3">
      <c r="B126" s="17"/>
      <c r="C126" s="98" t="s">
        <v>123</v>
      </c>
      <c r="D126" s="98" t="s">
        <v>80</v>
      </c>
      <c r="E126" s="99" t="s">
        <v>231</v>
      </c>
      <c r="F126" s="100" t="s">
        <v>232</v>
      </c>
      <c r="G126" s="101" t="s">
        <v>100</v>
      </c>
      <c r="H126" s="102">
        <v>0.13200000000000001</v>
      </c>
      <c r="I126" s="111"/>
      <c r="J126" s="103">
        <f t="shared" si="10"/>
        <v>0</v>
      </c>
      <c r="K126" s="100" t="s">
        <v>1</v>
      </c>
      <c r="L126" s="17"/>
      <c r="M126" s="104" t="s">
        <v>1</v>
      </c>
      <c r="N126" s="105" t="s">
        <v>32</v>
      </c>
      <c r="O126" s="18"/>
      <c r="P126" s="106">
        <f t="shared" si="11"/>
        <v>0</v>
      </c>
      <c r="Q126" s="106">
        <v>0</v>
      </c>
      <c r="R126" s="106">
        <f t="shared" si="12"/>
        <v>0</v>
      </c>
      <c r="S126" s="106">
        <v>0</v>
      </c>
      <c r="T126" s="107">
        <f t="shared" si="13"/>
        <v>0</v>
      </c>
      <c r="AR126" s="6" t="s">
        <v>105</v>
      </c>
      <c r="AT126" s="6" t="s">
        <v>80</v>
      </c>
      <c r="AU126" s="6" t="s">
        <v>46</v>
      </c>
      <c r="AY126" s="6" t="s">
        <v>79</v>
      </c>
      <c r="BE126" s="108">
        <f t="shared" si="14"/>
        <v>0</v>
      </c>
      <c r="BF126" s="108">
        <f t="shared" si="15"/>
        <v>0</v>
      </c>
      <c r="BG126" s="108">
        <f t="shared" si="16"/>
        <v>0</v>
      </c>
      <c r="BH126" s="108">
        <f t="shared" si="17"/>
        <v>0</v>
      </c>
      <c r="BI126" s="108">
        <f t="shared" si="18"/>
        <v>0</v>
      </c>
      <c r="BJ126" s="6" t="s">
        <v>45</v>
      </c>
      <c r="BK126" s="108">
        <f t="shared" si="19"/>
        <v>0</v>
      </c>
      <c r="BL126" s="6" t="s">
        <v>105</v>
      </c>
      <c r="BM126" s="6" t="s">
        <v>135</v>
      </c>
    </row>
    <row r="127" spans="2:65" s="20" customFormat="1" ht="16.5" customHeight="1" x14ac:dyDescent="0.3">
      <c r="B127" s="17"/>
      <c r="C127" s="98" t="s">
        <v>124</v>
      </c>
      <c r="D127" s="98" t="s">
        <v>80</v>
      </c>
      <c r="E127" s="99" t="s">
        <v>233</v>
      </c>
      <c r="F127" s="100" t="s">
        <v>234</v>
      </c>
      <c r="G127" s="101" t="s">
        <v>201</v>
      </c>
      <c r="H127" s="102">
        <v>8</v>
      </c>
      <c r="I127" s="111"/>
      <c r="J127" s="103">
        <f t="shared" si="10"/>
        <v>0</v>
      </c>
      <c r="K127" s="100" t="s">
        <v>1</v>
      </c>
      <c r="L127" s="17"/>
      <c r="M127" s="104" t="s">
        <v>1</v>
      </c>
      <c r="N127" s="105" t="s">
        <v>32</v>
      </c>
      <c r="O127" s="18"/>
      <c r="P127" s="106">
        <f t="shared" si="11"/>
        <v>0</v>
      </c>
      <c r="Q127" s="106">
        <v>0</v>
      </c>
      <c r="R127" s="106">
        <f t="shared" si="12"/>
        <v>0</v>
      </c>
      <c r="S127" s="106">
        <v>0</v>
      </c>
      <c r="T127" s="107">
        <f t="shared" si="13"/>
        <v>0</v>
      </c>
      <c r="AR127" s="6" t="s">
        <v>105</v>
      </c>
      <c r="AT127" s="6" t="s">
        <v>80</v>
      </c>
      <c r="AU127" s="6" t="s">
        <v>46</v>
      </c>
      <c r="AY127" s="6" t="s">
        <v>79</v>
      </c>
      <c r="BE127" s="108">
        <f t="shared" si="14"/>
        <v>0</v>
      </c>
      <c r="BF127" s="108">
        <f t="shared" si="15"/>
        <v>0</v>
      </c>
      <c r="BG127" s="108">
        <f t="shared" si="16"/>
        <v>0</v>
      </c>
      <c r="BH127" s="108">
        <f t="shared" si="17"/>
        <v>0</v>
      </c>
      <c r="BI127" s="108">
        <f t="shared" si="18"/>
        <v>0</v>
      </c>
      <c r="BJ127" s="6" t="s">
        <v>45</v>
      </c>
      <c r="BK127" s="108">
        <f t="shared" si="19"/>
        <v>0</v>
      </c>
      <c r="BL127" s="6" t="s">
        <v>105</v>
      </c>
      <c r="BM127" s="6" t="s">
        <v>140</v>
      </c>
    </row>
    <row r="128" spans="2:65" s="86" customFormat="1" ht="29.85" customHeight="1" x14ac:dyDescent="0.35">
      <c r="B128" s="85"/>
      <c r="D128" s="87" t="s">
        <v>42</v>
      </c>
      <c r="E128" s="96" t="s">
        <v>235</v>
      </c>
      <c r="F128" s="96" t="s">
        <v>236</v>
      </c>
      <c r="J128" s="97">
        <f>BK128</f>
        <v>0</v>
      </c>
      <c r="L128" s="85"/>
      <c r="M128" s="90"/>
      <c r="N128" s="91"/>
      <c r="O128" s="91"/>
      <c r="P128" s="92">
        <f>SUM(P129:P137)</f>
        <v>0</v>
      </c>
      <c r="Q128" s="91"/>
      <c r="R128" s="92">
        <f>SUM(R129:R137)</f>
        <v>0</v>
      </c>
      <c r="S128" s="91"/>
      <c r="T128" s="93">
        <f>SUM(T129:T137)</f>
        <v>0.22931000000000001</v>
      </c>
      <c r="AR128" s="87" t="s">
        <v>46</v>
      </c>
      <c r="AT128" s="94" t="s">
        <v>42</v>
      </c>
      <c r="AU128" s="94" t="s">
        <v>45</v>
      </c>
      <c r="AY128" s="87" t="s">
        <v>79</v>
      </c>
      <c r="BK128" s="95">
        <f>SUM(BK129:BK137)</f>
        <v>0</v>
      </c>
    </row>
    <row r="129" spans="2:65" s="20" customFormat="1" ht="16.5" customHeight="1" x14ac:dyDescent="0.3">
      <c r="B129" s="17"/>
      <c r="C129" s="98" t="s">
        <v>125</v>
      </c>
      <c r="D129" s="98" t="s">
        <v>80</v>
      </c>
      <c r="E129" s="99" t="s">
        <v>237</v>
      </c>
      <c r="F129" s="100" t="s">
        <v>238</v>
      </c>
      <c r="G129" s="101" t="s">
        <v>201</v>
      </c>
      <c r="H129" s="102">
        <v>2</v>
      </c>
      <c r="I129" s="111"/>
      <c r="J129" s="103">
        <f t="shared" ref="J129:J137" si="20">ROUND(I129*H129,2)</f>
        <v>0</v>
      </c>
      <c r="K129" s="100" t="s">
        <v>82</v>
      </c>
      <c r="L129" s="17"/>
      <c r="M129" s="104" t="s">
        <v>1</v>
      </c>
      <c r="N129" s="105" t="s">
        <v>32</v>
      </c>
      <c r="O129" s="18"/>
      <c r="P129" s="106">
        <f t="shared" ref="P129:P137" si="21">O129*H129</f>
        <v>0</v>
      </c>
      <c r="Q129" s="106">
        <v>0</v>
      </c>
      <c r="R129" s="106">
        <f t="shared" ref="R129:R137" si="22">Q129*H129</f>
        <v>0</v>
      </c>
      <c r="S129" s="106">
        <v>1.9460000000000002E-2</v>
      </c>
      <c r="T129" s="107">
        <f t="shared" ref="T129:T137" si="23">S129*H129</f>
        <v>3.8920000000000003E-2</v>
      </c>
      <c r="AR129" s="6" t="s">
        <v>105</v>
      </c>
      <c r="AT129" s="6" t="s">
        <v>80</v>
      </c>
      <c r="AU129" s="6" t="s">
        <v>46</v>
      </c>
      <c r="AY129" s="6" t="s">
        <v>79</v>
      </c>
      <c r="BE129" s="108">
        <f t="shared" ref="BE129:BE137" si="24">IF(N129="základní",J129,0)</f>
        <v>0</v>
      </c>
      <c r="BF129" s="108">
        <f t="shared" ref="BF129:BF137" si="25">IF(N129="snížená",J129,0)</f>
        <v>0</v>
      </c>
      <c r="BG129" s="108">
        <f t="shared" ref="BG129:BG137" si="26">IF(N129="zákl. přenesená",J129,0)</f>
        <v>0</v>
      </c>
      <c r="BH129" s="108">
        <f t="shared" ref="BH129:BH137" si="27">IF(N129="sníž. přenesená",J129,0)</f>
        <v>0</v>
      </c>
      <c r="BI129" s="108">
        <f t="shared" ref="BI129:BI137" si="28">IF(N129="nulová",J129,0)</f>
        <v>0</v>
      </c>
      <c r="BJ129" s="6" t="s">
        <v>45</v>
      </c>
      <c r="BK129" s="108">
        <f t="shared" ref="BK129:BK137" si="29">ROUND(I129*H129,2)</f>
        <v>0</v>
      </c>
      <c r="BL129" s="6" t="s">
        <v>105</v>
      </c>
      <c r="BM129" s="6" t="s">
        <v>239</v>
      </c>
    </row>
    <row r="130" spans="2:65" s="20" customFormat="1" ht="16.5" customHeight="1" x14ac:dyDescent="0.3">
      <c r="B130" s="17"/>
      <c r="C130" s="98" t="s">
        <v>126</v>
      </c>
      <c r="D130" s="98" t="s">
        <v>80</v>
      </c>
      <c r="E130" s="99" t="s">
        <v>240</v>
      </c>
      <c r="F130" s="100" t="s">
        <v>241</v>
      </c>
      <c r="G130" s="101" t="s">
        <v>201</v>
      </c>
      <c r="H130" s="102">
        <v>1</v>
      </c>
      <c r="I130" s="111"/>
      <c r="J130" s="103">
        <f t="shared" si="20"/>
        <v>0</v>
      </c>
      <c r="K130" s="100" t="s">
        <v>82</v>
      </c>
      <c r="L130" s="17"/>
      <c r="M130" s="104" t="s">
        <v>1</v>
      </c>
      <c r="N130" s="105" t="s">
        <v>32</v>
      </c>
      <c r="O130" s="18"/>
      <c r="P130" s="106">
        <f t="shared" si="21"/>
        <v>0</v>
      </c>
      <c r="Q130" s="106">
        <v>0</v>
      </c>
      <c r="R130" s="106">
        <f t="shared" si="22"/>
        <v>0</v>
      </c>
      <c r="S130" s="106">
        <v>8.7999999999999995E-2</v>
      </c>
      <c r="T130" s="107">
        <f t="shared" si="23"/>
        <v>8.7999999999999995E-2</v>
      </c>
      <c r="AR130" s="6" t="s">
        <v>105</v>
      </c>
      <c r="AT130" s="6" t="s">
        <v>80</v>
      </c>
      <c r="AU130" s="6" t="s">
        <v>46</v>
      </c>
      <c r="AY130" s="6" t="s">
        <v>79</v>
      </c>
      <c r="BE130" s="108">
        <f t="shared" si="24"/>
        <v>0</v>
      </c>
      <c r="BF130" s="108">
        <f t="shared" si="25"/>
        <v>0</v>
      </c>
      <c r="BG130" s="108">
        <f t="shared" si="26"/>
        <v>0</v>
      </c>
      <c r="BH130" s="108">
        <f t="shared" si="27"/>
        <v>0</v>
      </c>
      <c r="BI130" s="108">
        <f t="shared" si="28"/>
        <v>0</v>
      </c>
      <c r="BJ130" s="6" t="s">
        <v>45</v>
      </c>
      <c r="BK130" s="108">
        <f t="shared" si="29"/>
        <v>0</v>
      </c>
      <c r="BL130" s="6" t="s">
        <v>105</v>
      </c>
      <c r="BM130" s="6" t="s">
        <v>242</v>
      </c>
    </row>
    <row r="131" spans="2:65" s="20" customFormat="1" ht="16.5" customHeight="1" x14ac:dyDescent="0.3">
      <c r="B131" s="17"/>
      <c r="C131" s="98" t="s">
        <v>127</v>
      </c>
      <c r="D131" s="98" t="s">
        <v>80</v>
      </c>
      <c r="E131" s="99" t="s">
        <v>243</v>
      </c>
      <c r="F131" s="100" t="s">
        <v>244</v>
      </c>
      <c r="G131" s="101" t="s">
        <v>201</v>
      </c>
      <c r="H131" s="102">
        <v>1</v>
      </c>
      <c r="I131" s="111"/>
      <c r="J131" s="103">
        <f t="shared" si="20"/>
        <v>0</v>
      </c>
      <c r="K131" s="100" t="s">
        <v>82</v>
      </c>
      <c r="L131" s="17"/>
      <c r="M131" s="104" t="s">
        <v>1</v>
      </c>
      <c r="N131" s="105" t="s">
        <v>32</v>
      </c>
      <c r="O131" s="18"/>
      <c r="P131" s="106">
        <f t="shared" si="21"/>
        <v>0</v>
      </c>
      <c r="Q131" s="106">
        <v>0</v>
      </c>
      <c r="R131" s="106">
        <f t="shared" si="22"/>
        <v>0</v>
      </c>
      <c r="S131" s="106">
        <v>2.4500000000000001E-2</v>
      </c>
      <c r="T131" s="107">
        <f t="shared" si="23"/>
        <v>2.4500000000000001E-2</v>
      </c>
      <c r="AR131" s="6" t="s">
        <v>105</v>
      </c>
      <c r="AT131" s="6" t="s">
        <v>80</v>
      </c>
      <c r="AU131" s="6" t="s">
        <v>46</v>
      </c>
      <c r="AY131" s="6" t="s">
        <v>79</v>
      </c>
      <c r="BE131" s="108">
        <f t="shared" si="24"/>
        <v>0</v>
      </c>
      <c r="BF131" s="108">
        <f t="shared" si="25"/>
        <v>0</v>
      </c>
      <c r="BG131" s="108">
        <f t="shared" si="26"/>
        <v>0</v>
      </c>
      <c r="BH131" s="108">
        <f t="shared" si="27"/>
        <v>0</v>
      </c>
      <c r="BI131" s="108">
        <f t="shared" si="28"/>
        <v>0</v>
      </c>
      <c r="BJ131" s="6" t="s">
        <v>45</v>
      </c>
      <c r="BK131" s="108">
        <f t="shared" si="29"/>
        <v>0</v>
      </c>
      <c r="BL131" s="6" t="s">
        <v>105</v>
      </c>
      <c r="BM131" s="6" t="s">
        <v>245</v>
      </c>
    </row>
    <row r="132" spans="2:65" s="20" customFormat="1" ht="25.5" customHeight="1" x14ac:dyDescent="0.3">
      <c r="B132" s="17"/>
      <c r="C132" s="98" t="s">
        <v>128</v>
      </c>
      <c r="D132" s="98" t="s">
        <v>80</v>
      </c>
      <c r="E132" s="99" t="s">
        <v>246</v>
      </c>
      <c r="F132" s="100" t="s">
        <v>247</v>
      </c>
      <c r="G132" s="101" t="s">
        <v>201</v>
      </c>
      <c r="H132" s="102">
        <v>2</v>
      </c>
      <c r="I132" s="111"/>
      <c r="J132" s="103">
        <f t="shared" si="20"/>
        <v>0</v>
      </c>
      <c r="K132" s="100" t="s">
        <v>82</v>
      </c>
      <c r="L132" s="17"/>
      <c r="M132" s="104" t="s">
        <v>1</v>
      </c>
      <c r="N132" s="105" t="s">
        <v>32</v>
      </c>
      <c r="O132" s="18"/>
      <c r="P132" s="106">
        <f t="shared" si="21"/>
        <v>0</v>
      </c>
      <c r="Q132" s="106">
        <v>0</v>
      </c>
      <c r="R132" s="106">
        <f t="shared" si="22"/>
        <v>0</v>
      </c>
      <c r="S132" s="106">
        <v>3.4700000000000002E-2</v>
      </c>
      <c r="T132" s="107">
        <f t="shared" si="23"/>
        <v>6.9400000000000003E-2</v>
      </c>
      <c r="AR132" s="6" t="s">
        <v>105</v>
      </c>
      <c r="AT132" s="6" t="s">
        <v>80</v>
      </c>
      <c r="AU132" s="6" t="s">
        <v>46</v>
      </c>
      <c r="AY132" s="6" t="s">
        <v>79</v>
      </c>
      <c r="BE132" s="108">
        <f t="shared" si="24"/>
        <v>0</v>
      </c>
      <c r="BF132" s="108">
        <f t="shared" si="25"/>
        <v>0</v>
      </c>
      <c r="BG132" s="108">
        <f t="shared" si="26"/>
        <v>0</v>
      </c>
      <c r="BH132" s="108">
        <f t="shared" si="27"/>
        <v>0</v>
      </c>
      <c r="BI132" s="108">
        <f t="shared" si="28"/>
        <v>0</v>
      </c>
      <c r="BJ132" s="6" t="s">
        <v>45</v>
      </c>
      <c r="BK132" s="108">
        <f t="shared" si="29"/>
        <v>0</v>
      </c>
      <c r="BL132" s="6" t="s">
        <v>105</v>
      </c>
      <c r="BM132" s="6" t="s">
        <v>248</v>
      </c>
    </row>
    <row r="133" spans="2:65" s="20" customFormat="1" ht="25.5" customHeight="1" x14ac:dyDescent="0.3">
      <c r="B133" s="17"/>
      <c r="C133" s="98" t="s">
        <v>129</v>
      </c>
      <c r="D133" s="98" t="s">
        <v>80</v>
      </c>
      <c r="E133" s="99" t="s">
        <v>249</v>
      </c>
      <c r="F133" s="100" t="s">
        <v>250</v>
      </c>
      <c r="G133" s="101" t="s">
        <v>100</v>
      </c>
      <c r="H133" s="102">
        <v>0.22900000000000001</v>
      </c>
      <c r="I133" s="111"/>
      <c r="J133" s="103">
        <f t="shared" si="20"/>
        <v>0</v>
      </c>
      <c r="K133" s="100" t="s">
        <v>82</v>
      </c>
      <c r="L133" s="17"/>
      <c r="M133" s="104" t="s">
        <v>1</v>
      </c>
      <c r="N133" s="105" t="s">
        <v>32</v>
      </c>
      <c r="O133" s="18"/>
      <c r="P133" s="106">
        <f t="shared" si="21"/>
        <v>0</v>
      </c>
      <c r="Q133" s="106">
        <v>0</v>
      </c>
      <c r="R133" s="106">
        <f t="shared" si="22"/>
        <v>0</v>
      </c>
      <c r="S133" s="106">
        <v>0</v>
      </c>
      <c r="T133" s="107">
        <f t="shared" si="23"/>
        <v>0</v>
      </c>
      <c r="AR133" s="6" t="s">
        <v>105</v>
      </c>
      <c r="AT133" s="6" t="s">
        <v>80</v>
      </c>
      <c r="AU133" s="6" t="s">
        <v>46</v>
      </c>
      <c r="AY133" s="6" t="s">
        <v>79</v>
      </c>
      <c r="BE133" s="108">
        <f t="shared" si="24"/>
        <v>0</v>
      </c>
      <c r="BF133" s="108">
        <f t="shared" si="25"/>
        <v>0</v>
      </c>
      <c r="BG133" s="108">
        <f t="shared" si="26"/>
        <v>0</v>
      </c>
      <c r="BH133" s="108">
        <f t="shared" si="27"/>
        <v>0</v>
      </c>
      <c r="BI133" s="108">
        <f t="shared" si="28"/>
        <v>0</v>
      </c>
      <c r="BJ133" s="6" t="s">
        <v>45</v>
      </c>
      <c r="BK133" s="108">
        <f t="shared" si="29"/>
        <v>0</v>
      </c>
      <c r="BL133" s="6" t="s">
        <v>105</v>
      </c>
      <c r="BM133" s="6" t="s">
        <v>251</v>
      </c>
    </row>
    <row r="134" spans="2:65" s="20" customFormat="1" ht="16.5" customHeight="1" x14ac:dyDescent="0.3">
      <c r="B134" s="17"/>
      <c r="C134" s="98" t="s">
        <v>130</v>
      </c>
      <c r="D134" s="98" t="s">
        <v>80</v>
      </c>
      <c r="E134" s="99" t="s">
        <v>252</v>
      </c>
      <c r="F134" s="100" t="s">
        <v>253</v>
      </c>
      <c r="G134" s="101" t="s">
        <v>201</v>
      </c>
      <c r="H134" s="102">
        <v>4</v>
      </c>
      <c r="I134" s="111"/>
      <c r="J134" s="103">
        <f t="shared" si="20"/>
        <v>0</v>
      </c>
      <c r="K134" s="100" t="s">
        <v>82</v>
      </c>
      <c r="L134" s="17"/>
      <c r="M134" s="104" t="s">
        <v>1</v>
      </c>
      <c r="N134" s="105" t="s">
        <v>32</v>
      </c>
      <c r="O134" s="18"/>
      <c r="P134" s="106">
        <f t="shared" si="21"/>
        <v>0</v>
      </c>
      <c r="Q134" s="106">
        <v>0</v>
      </c>
      <c r="R134" s="106">
        <f t="shared" si="22"/>
        <v>0</v>
      </c>
      <c r="S134" s="106">
        <v>1.56E-3</v>
      </c>
      <c r="T134" s="107">
        <f t="shared" si="23"/>
        <v>6.2399999999999999E-3</v>
      </c>
      <c r="AR134" s="6" t="s">
        <v>105</v>
      </c>
      <c r="AT134" s="6" t="s">
        <v>80</v>
      </c>
      <c r="AU134" s="6" t="s">
        <v>46</v>
      </c>
      <c r="AY134" s="6" t="s">
        <v>79</v>
      </c>
      <c r="BE134" s="108">
        <f t="shared" si="24"/>
        <v>0</v>
      </c>
      <c r="BF134" s="108">
        <f t="shared" si="25"/>
        <v>0</v>
      </c>
      <c r="BG134" s="108">
        <f t="shared" si="26"/>
        <v>0</v>
      </c>
      <c r="BH134" s="108">
        <f t="shared" si="27"/>
        <v>0</v>
      </c>
      <c r="BI134" s="108">
        <f t="shared" si="28"/>
        <v>0</v>
      </c>
      <c r="BJ134" s="6" t="s">
        <v>45</v>
      </c>
      <c r="BK134" s="108">
        <f t="shared" si="29"/>
        <v>0</v>
      </c>
      <c r="BL134" s="6" t="s">
        <v>105</v>
      </c>
      <c r="BM134" s="6" t="s">
        <v>254</v>
      </c>
    </row>
    <row r="135" spans="2:65" s="20" customFormat="1" ht="16.5" customHeight="1" x14ac:dyDescent="0.3">
      <c r="B135" s="17"/>
      <c r="C135" s="98" t="s">
        <v>131</v>
      </c>
      <c r="D135" s="98" t="s">
        <v>80</v>
      </c>
      <c r="E135" s="99" t="s">
        <v>255</v>
      </c>
      <c r="F135" s="100" t="s">
        <v>256</v>
      </c>
      <c r="G135" s="101" t="s">
        <v>107</v>
      </c>
      <c r="H135" s="102">
        <v>1</v>
      </c>
      <c r="I135" s="111"/>
      <c r="J135" s="103">
        <f t="shared" si="20"/>
        <v>0</v>
      </c>
      <c r="K135" s="100" t="s">
        <v>82</v>
      </c>
      <c r="L135" s="17"/>
      <c r="M135" s="104" t="s">
        <v>1</v>
      </c>
      <c r="N135" s="105" t="s">
        <v>32</v>
      </c>
      <c r="O135" s="18"/>
      <c r="P135" s="106">
        <f t="shared" si="21"/>
        <v>0</v>
      </c>
      <c r="Q135" s="106">
        <v>0</v>
      </c>
      <c r="R135" s="106">
        <f t="shared" si="22"/>
        <v>0</v>
      </c>
      <c r="S135" s="106">
        <v>2.2499999999999998E-3</v>
      </c>
      <c r="T135" s="107">
        <f t="shared" si="23"/>
        <v>2.2499999999999998E-3</v>
      </c>
      <c r="AR135" s="6" t="s">
        <v>105</v>
      </c>
      <c r="AT135" s="6" t="s">
        <v>80</v>
      </c>
      <c r="AU135" s="6" t="s">
        <v>46</v>
      </c>
      <c r="AY135" s="6" t="s">
        <v>79</v>
      </c>
      <c r="BE135" s="108">
        <f t="shared" si="24"/>
        <v>0</v>
      </c>
      <c r="BF135" s="108">
        <f t="shared" si="25"/>
        <v>0</v>
      </c>
      <c r="BG135" s="108">
        <f t="shared" si="26"/>
        <v>0</v>
      </c>
      <c r="BH135" s="108">
        <f t="shared" si="27"/>
        <v>0</v>
      </c>
      <c r="BI135" s="108">
        <f t="shared" si="28"/>
        <v>0</v>
      </c>
      <c r="BJ135" s="6" t="s">
        <v>45</v>
      </c>
      <c r="BK135" s="108">
        <f t="shared" si="29"/>
        <v>0</v>
      </c>
      <c r="BL135" s="6" t="s">
        <v>105</v>
      </c>
      <c r="BM135" s="6" t="s">
        <v>257</v>
      </c>
    </row>
    <row r="136" spans="2:65" s="20" customFormat="1" ht="16.5" customHeight="1" x14ac:dyDescent="0.3">
      <c r="B136" s="17"/>
      <c r="C136" s="98" t="s">
        <v>132</v>
      </c>
      <c r="D136" s="98" t="s">
        <v>80</v>
      </c>
      <c r="E136" s="99" t="s">
        <v>258</v>
      </c>
      <c r="F136" s="100" t="s">
        <v>259</v>
      </c>
      <c r="G136" s="101" t="s">
        <v>107</v>
      </c>
      <c r="H136" s="102">
        <v>4</v>
      </c>
      <c r="I136" s="111"/>
      <c r="J136" s="103">
        <f t="shared" si="20"/>
        <v>0</v>
      </c>
      <c r="K136" s="100" t="s">
        <v>1</v>
      </c>
      <c r="L136" s="17"/>
      <c r="M136" s="104" t="s">
        <v>1</v>
      </c>
      <c r="N136" s="105" t="s">
        <v>32</v>
      </c>
      <c r="O136" s="18"/>
      <c r="P136" s="106">
        <f t="shared" si="21"/>
        <v>0</v>
      </c>
      <c r="Q136" s="106">
        <v>0</v>
      </c>
      <c r="R136" s="106">
        <f t="shared" si="22"/>
        <v>0</v>
      </c>
      <c r="S136" s="106">
        <v>0</v>
      </c>
      <c r="T136" s="107">
        <f t="shared" si="23"/>
        <v>0</v>
      </c>
      <c r="AR136" s="6" t="s">
        <v>105</v>
      </c>
      <c r="AT136" s="6" t="s">
        <v>80</v>
      </c>
      <c r="AU136" s="6" t="s">
        <v>46</v>
      </c>
      <c r="AY136" s="6" t="s">
        <v>79</v>
      </c>
      <c r="BE136" s="108">
        <f t="shared" si="24"/>
        <v>0</v>
      </c>
      <c r="BF136" s="108">
        <f t="shared" si="25"/>
        <v>0</v>
      </c>
      <c r="BG136" s="108">
        <f t="shared" si="26"/>
        <v>0</v>
      </c>
      <c r="BH136" s="108">
        <f t="shared" si="27"/>
        <v>0</v>
      </c>
      <c r="BI136" s="108">
        <f t="shared" si="28"/>
        <v>0</v>
      </c>
      <c r="BJ136" s="6" t="s">
        <v>45</v>
      </c>
      <c r="BK136" s="108">
        <f t="shared" si="29"/>
        <v>0</v>
      </c>
      <c r="BL136" s="6" t="s">
        <v>105</v>
      </c>
      <c r="BM136" s="6" t="s">
        <v>145</v>
      </c>
    </row>
    <row r="137" spans="2:65" s="20" customFormat="1" ht="16.5" customHeight="1" x14ac:dyDescent="0.3">
      <c r="B137" s="17"/>
      <c r="C137" s="98" t="s">
        <v>133</v>
      </c>
      <c r="D137" s="98" t="s">
        <v>80</v>
      </c>
      <c r="E137" s="99" t="s">
        <v>260</v>
      </c>
      <c r="F137" s="100" t="s">
        <v>261</v>
      </c>
      <c r="G137" s="101" t="s">
        <v>107</v>
      </c>
      <c r="H137" s="102">
        <v>8</v>
      </c>
      <c r="I137" s="111"/>
      <c r="J137" s="103">
        <f t="shared" si="20"/>
        <v>0</v>
      </c>
      <c r="K137" s="100" t="s">
        <v>1</v>
      </c>
      <c r="L137" s="17"/>
      <c r="M137" s="104" t="s">
        <v>1</v>
      </c>
      <c r="N137" s="105" t="s">
        <v>32</v>
      </c>
      <c r="O137" s="18"/>
      <c r="P137" s="106">
        <f t="shared" si="21"/>
        <v>0</v>
      </c>
      <c r="Q137" s="106">
        <v>0</v>
      </c>
      <c r="R137" s="106">
        <f t="shared" si="22"/>
        <v>0</v>
      </c>
      <c r="S137" s="106">
        <v>0</v>
      </c>
      <c r="T137" s="107">
        <f t="shared" si="23"/>
        <v>0</v>
      </c>
      <c r="AR137" s="6" t="s">
        <v>105</v>
      </c>
      <c r="AT137" s="6" t="s">
        <v>80</v>
      </c>
      <c r="AU137" s="6" t="s">
        <v>46</v>
      </c>
      <c r="AY137" s="6" t="s">
        <v>79</v>
      </c>
      <c r="BE137" s="108">
        <f t="shared" si="24"/>
        <v>0</v>
      </c>
      <c r="BF137" s="108">
        <f t="shared" si="25"/>
        <v>0</v>
      </c>
      <c r="BG137" s="108">
        <f t="shared" si="26"/>
        <v>0</v>
      </c>
      <c r="BH137" s="108">
        <f t="shared" si="27"/>
        <v>0</v>
      </c>
      <c r="BI137" s="108">
        <f t="shared" si="28"/>
        <v>0</v>
      </c>
      <c r="BJ137" s="6" t="s">
        <v>45</v>
      </c>
      <c r="BK137" s="108">
        <f t="shared" si="29"/>
        <v>0</v>
      </c>
      <c r="BL137" s="6" t="s">
        <v>105</v>
      </c>
      <c r="BM137" s="6" t="s">
        <v>150</v>
      </c>
    </row>
    <row r="138" spans="2:65" s="86" customFormat="1" ht="37.35" customHeight="1" x14ac:dyDescent="0.35">
      <c r="B138" s="85"/>
      <c r="D138" s="87" t="s">
        <v>42</v>
      </c>
      <c r="E138" s="88" t="s">
        <v>76</v>
      </c>
      <c r="F138" s="88" t="s">
        <v>77</v>
      </c>
      <c r="J138" s="89">
        <f>BK138</f>
        <v>0</v>
      </c>
      <c r="L138" s="85"/>
      <c r="M138" s="90"/>
      <c r="N138" s="91"/>
      <c r="O138" s="91"/>
      <c r="P138" s="92">
        <f>P139</f>
        <v>0</v>
      </c>
      <c r="Q138" s="91"/>
      <c r="R138" s="92">
        <f>R139</f>
        <v>0</v>
      </c>
      <c r="S138" s="91"/>
      <c r="T138" s="93">
        <f>T139</f>
        <v>0</v>
      </c>
      <c r="AR138" s="87" t="s">
        <v>78</v>
      </c>
      <c r="AT138" s="94" t="s">
        <v>42</v>
      </c>
      <c r="AU138" s="94" t="s">
        <v>43</v>
      </c>
      <c r="AY138" s="87" t="s">
        <v>79</v>
      </c>
      <c r="BK138" s="95">
        <f>BK139</f>
        <v>0</v>
      </c>
    </row>
    <row r="139" spans="2:65" s="86" customFormat="1" ht="19.95" customHeight="1" x14ac:dyDescent="0.35">
      <c r="B139" s="85"/>
      <c r="D139" s="87" t="s">
        <v>42</v>
      </c>
      <c r="E139" s="96" t="s">
        <v>84</v>
      </c>
      <c r="F139" s="96" t="s">
        <v>85</v>
      </c>
      <c r="J139" s="97">
        <f>BK139</f>
        <v>0</v>
      </c>
      <c r="L139" s="85"/>
      <c r="M139" s="90"/>
      <c r="N139" s="91"/>
      <c r="O139" s="91"/>
      <c r="P139" s="92">
        <f>P140</f>
        <v>0</v>
      </c>
      <c r="Q139" s="91"/>
      <c r="R139" s="92">
        <f>R140</f>
        <v>0</v>
      </c>
      <c r="S139" s="91"/>
      <c r="T139" s="93">
        <f>T140</f>
        <v>0</v>
      </c>
      <c r="AR139" s="87" t="s">
        <v>78</v>
      </c>
      <c r="AT139" s="94" t="s">
        <v>42</v>
      </c>
      <c r="AU139" s="94" t="s">
        <v>45</v>
      </c>
      <c r="AY139" s="87" t="s">
        <v>79</v>
      </c>
      <c r="BK139" s="95">
        <f>BK140</f>
        <v>0</v>
      </c>
    </row>
    <row r="140" spans="2:65" s="20" customFormat="1" ht="16.5" customHeight="1" x14ac:dyDescent="0.3">
      <c r="B140" s="17"/>
      <c r="C140" s="98" t="s">
        <v>134</v>
      </c>
      <c r="D140" s="98" t="s">
        <v>80</v>
      </c>
      <c r="E140" s="99" t="s">
        <v>86</v>
      </c>
      <c r="F140" s="100" t="s">
        <v>85</v>
      </c>
      <c r="G140" s="101" t="s">
        <v>81</v>
      </c>
      <c r="H140" s="102">
        <v>1</v>
      </c>
      <c r="I140" s="111"/>
      <c r="J140" s="103">
        <f>ROUND(I140*H140,2)</f>
        <v>0</v>
      </c>
      <c r="K140" s="100" t="s">
        <v>82</v>
      </c>
      <c r="L140" s="17"/>
      <c r="M140" s="104" t="s">
        <v>1</v>
      </c>
      <c r="N140" s="120" t="s">
        <v>32</v>
      </c>
      <c r="O140" s="110"/>
      <c r="P140" s="121">
        <f>O140*H140</f>
        <v>0</v>
      </c>
      <c r="Q140" s="121">
        <v>0</v>
      </c>
      <c r="R140" s="121">
        <f>Q140*H140</f>
        <v>0</v>
      </c>
      <c r="S140" s="121">
        <v>0</v>
      </c>
      <c r="T140" s="122">
        <f>S140*H140</f>
        <v>0</v>
      </c>
      <c r="AR140" s="6" t="s">
        <v>83</v>
      </c>
      <c r="AT140" s="6" t="s">
        <v>80</v>
      </c>
      <c r="AU140" s="6" t="s">
        <v>46</v>
      </c>
      <c r="AY140" s="6" t="s">
        <v>79</v>
      </c>
      <c r="BE140" s="108">
        <f>IF(N140="základní",J140,0)</f>
        <v>0</v>
      </c>
      <c r="BF140" s="108">
        <f>IF(N140="snížená",J140,0)</f>
        <v>0</v>
      </c>
      <c r="BG140" s="108">
        <f>IF(N140="zákl. přenesená",J140,0)</f>
        <v>0</v>
      </c>
      <c r="BH140" s="108">
        <f>IF(N140="sníž. přenesená",J140,0)</f>
        <v>0</v>
      </c>
      <c r="BI140" s="108">
        <f>IF(N140="nulová",J140,0)</f>
        <v>0</v>
      </c>
      <c r="BJ140" s="6" t="s">
        <v>45</v>
      </c>
      <c r="BK140" s="108">
        <f>ROUND(I140*H140,2)</f>
        <v>0</v>
      </c>
      <c r="BL140" s="6" t="s">
        <v>83</v>
      </c>
      <c r="BM140" s="6" t="s">
        <v>262</v>
      </c>
    </row>
    <row r="141" spans="2:65" s="20" customFormat="1" ht="6.9" customHeight="1" x14ac:dyDescent="0.3">
      <c r="B141" s="22"/>
      <c r="C141" s="23"/>
      <c r="D141" s="23"/>
      <c r="E141" s="23"/>
      <c r="F141" s="23"/>
      <c r="G141" s="23"/>
      <c r="H141" s="23"/>
      <c r="I141" s="23"/>
      <c r="J141" s="23"/>
      <c r="K141" s="23"/>
      <c r="L141" s="17"/>
    </row>
  </sheetData>
  <sheetProtection algorithmName="SHA-512" hashValue="/iUkgqdf+aflKhU5vRLSaynINZe1euv+hOW4q+3TJ6/Jx2EpwpwoOeeCgTjlFJWIV3CUTx/7IlGWEe4OJgpbBA==" saltValue="kICef6svMezBCdjbkM3vMQ==" spinCount="100000" sheet="1" objects="1" scenarios="1" sort="0" autoFilter="0"/>
  <autoFilter ref="C84:K140" xr:uid="{00000000-0009-0000-0000-000000000000}"/>
  <mergeCells count="10">
    <mergeCell ref="J51:J52"/>
    <mergeCell ref="E75:H75"/>
    <mergeCell ref="E77:H77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000-000000000000}"/>
    <hyperlink ref="G1:H1" location="C54" display="2) Rekapitulace" xr:uid="{00000000-0004-0000-0000-000001000000}"/>
    <hyperlink ref="J1" location="C84" display="3) Soupis prací" xr:uid="{00000000-0004-0000-0000-000002000000}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216"/>
  <sheetViews>
    <sheetView showGridLines="0" zoomScaleNormal="100" workbookViewId="0"/>
  </sheetViews>
  <sheetFormatPr defaultColWidth="9.28515625" defaultRowHeight="12" x14ac:dyDescent="0.3"/>
  <cols>
    <col min="1" max="1" width="8.28515625" style="123" customWidth="1"/>
    <col min="2" max="2" width="1.7109375" style="123" customWidth="1"/>
    <col min="3" max="4" width="5" style="123" customWidth="1"/>
    <col min="5" max="5" width="11.7109375" style="123" customWidth="1"/>
    <col min="6" max="6" width="9.140625" style="123" customWidth="1"/>
    <col min="7" max="7" width="5" style="123" customWidth="1"/>
    <col min="8" max="8" width="77.85546875" style="123" customWidth="1"/>
    <col min="9" max="10" width="20" style="123" customWidth="1"/>
    <col min="11" max="11" width="1.7109375" style="123" customWidth="1"/>
    <col min="12" max="16384" width="9.28515625" style="5"/>
  </cols>
  <sheetData>
    <row r="1" spans="2:11" ht="37.5" customHeight="1" x14ac:dyDescent="0.3"/>
    <row r="2" spans="2:11" ht="7.5" customHeight="1" x14ac:dyDescent="0.3">
      <c r="B2" s="124"/>
      <c r="C2" s="125"/>
      <c r="D2" s="125"/>
      <c r="E2" s="125"/>
      <c r="F2" s="125"/>
      <c r="G2" s="125"/>
      <c r="H2" s="125"/>
      <c r="I2" s="125"/>
      <c r="J2" s="125"/>
      <c r="K2" s="126"/>
    </row>
    <row r="3" spans="2:11" s="127" customFormat="1" ht="45" customHeight="1" x14ac:dyDescent="0.3">
      <c r="B3" s="128"/>
      <c r="C3" s="218" t="s">
        <v>265</v>
      </c>
      <c r="D3" s="218"/>
      <c r="E3" s="218"/>
      <c r="F3" s="218"/>
      <c r="G3" s="218"/>
      <c r="H3" s="218"/>
      <c r="I3" s="218"/>
      <c r="J3" s="218"/>
      <c r="K3" s="129"/>
    </row>
    <row r="4" spans="2:11" ht="25.5" customHeight="1" x14ac:dyDescent="0.3">
      <c r="B4" s="130"/>
      <c r="C4" s="222" t="s">
        <v>266</v>
      </c>
      <c r="D4" s="222"/>
      <c r="E4" s="222"/>
      <c r="F4" s="222"/>
      <c r="G4" s="222"/>
      <c r="H4" s="222"/>
      <c r="I4" s="222"/>
      <c r="J4" s="222"/>
      <c r="K4" s="131"/>
    </row>
    <row r="5" spans="2:11" ht="5.25" customHeight="1" x14ac:dyDescent="0.3">
      <c r="B5" s="130"/>
      <c r="C5" s="132"/>
      <c r="D5" s="132"/>
      <c r="E5" s="132"/>
      <c r="F5" s="132"/>
      <c r="G5" s="132"/>
      <c r="H5" s="132"/>
      <c r="I5" s="132"/>
      <c r="J5" s="132"/>
      <c r="K5" s="131"/>
    </row>
    <row r="6" spans="2:11" ht="15" customHeight="1" x14ac:dyDescent="0.3">
      <c r="B6" s="130"/>
      <c r="C6" s="220" t="s">
        <v>267</v>
      </c>
      <c r="D6" s="220"/>
      <c r="E6" s="220"/>
      <c r="F6" s="220"/>
      <c r="G6" s="220"/>
      <c r="H6" s="220"/>
      <c r="I6" s="220"/>
      <c r="J6" s="220"/>
      <c r="K6" s="131"/>
    </row>
    <row r="7" spans="2:11" ht="15" customHeight="1" x14ac:dyDescent="0.3">
      <c r="B7" s="133"/>
      <c r="C7" s="220" t="s">
        <v>268</v>
      </c>
      <c r="D7" s="220"/>
      <c r="E7" s="220"/>
      <c r="F7" s="220"/>
      <c r="G7" s="220"/>
      <c r="H7" s="220"/>
      <c r="I7" s="220"/>
      <c r="J7" s="220"/>
      <c r="K7" s="131"/>
    </row>
    <row r="8" spans="2:11" ht="12.75" customHeight="1" x14ac:dyDescent="0.3">
      <c r="B8" s="133"/>
      <c r="C8" s="134"/>
      <c r="D8" s="134"/>
      <c r="E8" s="134"/>
      <c r="F8" s="134"/>
      <c r="G8" s="134"/>
      <c r="H8" s="134"/>
      <c r="I8" s="134"/>
      <c r="J8" s="134"/>
      <c r="K8" s="131"/>
    </row>
    <row r="9" spans="2:11" ht="15" customHeight="1" x14ac:dyDescent="0.3">
      <c r="B9" s="133"/>
      <c r="C9" s="220" t="s">
        <v>269</v>
      </c>
      <c r="D9" s="220"/>
      <c r="E9" s="220"/>
      <c r="F9" s="220"/>
      <c r="G9" s="220"/>
      <c r="H9" s="220"/>
      <c r="I9" s="220"/>
      <c r="J9" s="220"/>
      <c r="K9" s="131"/>
    </row>
    <row r="10" spans="2:11" ht="15" customHeight="1" x14ac:dyDescent="0.3">
      <c r="B10" s="133"/>
      <c r="C10" s="134"/>
      <c r="D10" s="220" t="s">
        <v>270</v>
      </c>
      <c r="E10" s="220"/>
      <c r="F10" s="220"/>
      <c r="G10" s="220"/>
      <c r="H10" s="220"/>
      <c r="I10" s="220"/>
      <c r="J10" s="220"/>
      <c r="K10" s="131"/>
    </row>
    <row r="11" spans="2:11" ht="15" customHeight="1" x14ac:dyDescent="0.3">
      <c r="B11" s="133"/>
      <c r="C11" s="135"/>
      <c r="D11" s="220" t="s">
        <v>271</v>
      </c>
      <c r="E11" s="220"/>
      <c r="F11" s="220"/>
      <c r="G11" s="220"/>
      <c r="H11" s="220"/>
      <c r="I11" s="220"/>
      <c r="J11" s="220"/>
      <c r="K11" s="131"/>
    </row>
    <row r="12" spans="2:11" ht="12.75" customHeight="1" x14ac:dyDescent="0.3">
      <c r="B12" s="133"/>
      <c r="C12" s="135"/>
      <c r="D12" s="135"/>
      <c r="E12" s="135"/>
      <c r="F12" s="135"/>
      <c r="G12" s="135"/>
      <c r="H12" s="135"/>
      <c r="I12" s="135"/>
      <c r="J12" s="135"/>
      <c r="K12" s="131"/>
    </row>
    <row r="13" spans="2:11" ht="15" customHeight="1" x14ac:dyDescent="0.3">
      <c r="B13" s="133"/>
      <c r="C13" s="135"/>
      <c r="D13" s="220" t="s">
        <v>272</v>
      </c>
      <c r="E13" s="220"/>
      <c r="F13" s="220"/>
      <c r="G13" s="220"/>
      <c r="H13" s="220"/>
      <c r="I13" s="220"/>
      <c r="J13" s="220"/>
      <c r="K13" s="131"/>
    </row>
    <row r="14" spans="2:11" ht="15" customHeight="1" x14ac:dyDescent="0.3">
      <c r="B14" s="133"/>
      <c r="C14" s="135"/>
      <c r="D14" s="220" t="s">
        <v>273</v>
      </c>
      <c r="E14" s="220"/>
      <c r="F14" s="220"/>
      <c r="G14" s="220"/>
      <c r="H14" s="220"/>
      <c r="I14" s="220"/>
      <c r="J14" s="220"/>
      <c r="K14" s="131"/>
    </row>
    <row r="15" spans="2:11" ht="15" customHeight="1" x14ac:dyDescent="0.3">
      <c r="B15" s="133"/>
      <c r="C15" s="135"/>
      <c r="D15" s="220" t="s">
        <v>274</v>
      </c>
      <c r="E15" s="220"/>
      <c r="F15" s="220"/>
      <c r="G15" s="220"/>
      <c r="H15" s="220"/>
      <c r="I15" s="220"/>
      <c r="J15" s="220"/>
      <c r="K15" s="131"/>
    </row>
    <row r="16" spans="2:11" ht="15" customHeight="1" x14ac:dyDescent="0.3">
      <c r="B16" s="133"/>
      <c r="C16" s="135"/>
      <c r="D16" s="135"/>
      <c r="E16" s="136" t="s">
        <v>47</v>
      </c>
      <c r="F16" s="220" t="s">
        <v>275</v>
      </c>
      <c r="G16" s="220"/>
      <c r="H16" s="220"/>
      <c r="I16" s="220"/>
      <c r="J16" s="220"/>
      <c r="K16" s="131"/>
    </row>
    <row r="17" spans="2:11" ht="15" customHeight="1" x14ac:dyDescent="0.3">
      <c r="B17" s="133"/>
      <c r="C17" s="135"/>
      <c r="D17" s="135"/>
      <c r="E17" s="136" t="s">
        <v>276</v>
      </c>
      <c r="F17" s="220" t="s">
        <v>277</v>
      </c>
      <c r="G17" s="220"/>
      <c r="H17" s="220"/>
      <c r="I17" s="220"/>
      <c r="J17" s="220"/>
      <c r="K17" s="131"/>
    </row>
    <row r="18" spans="2:11" ht="15" customHeight="1" x14ac:dyDescent="0.3">
      <c r="B18" s="133"/>
      <c r="C18" s="135"/>
      <c r="D18" s="135"/>
      <c r="E18" s="136" t="s">
        <v>278</v>
      </c>
      <c r="F18" s="220" t="s">
        <v>279</v>
      </c>
      <c r="G18" s="220"/>
      <c r="H18" s="220"/>
      <c r="I18" s="220"/>
      <c r="J18" s="220"/>
      <c r="K18" s="131"/>
    </row>
    <row r="19" spans="2:11" ht="15" customHeight="1" x14ac:dyDescent="0.3">
      <c r="B19" s="133"/>
      <c r="C19" s="135"/>
      <c r="D19" s="135"/>
      <c r="E19" s="136" t="s">
        <v>44</v>
      </c>
      <c r="F19" s="220" t="s">
        <v>280</v>
      </c>
      <c r="G19" s="220"/>
      <c r="H19" s="220"/>
      <c r="I19" s="220"/>
      <c r="J19" s="220"/>
      <c r="K19" s="131"/>
    </row>
    <row r="20" spans="2:11" ht="15" customHeight="1" x14ac:dyDescent="0.3">
      <c r="B20" s="133"/>
      <c r="C20" s="135"/>
      <c r="D20" s="135"/>
      <c r="E20" s="136" t="s">
        <v>263</v>
      </c>
      <c r="F20" s="220" t="s">
        <v>264</v>
      </c>
      <c r="G20" s="220"/>
      <c r="H20" s="220"/>
      <c r="I20" s="220"/>
      <c r="J20" s="220"/>
      <c r="K20" s="131"/>
    </row>
    <row r="21" spans="2:11" ht="15" customHeight="1" x14ac:dyDescent="0.3">
      <c r="B21" s="133"/>
      <c r="C21" s="135"/>
      <c r="D21" s="135"/>
      <c r="E21" s="136" t="s">
        <v>281</v>
      </c>
      <c r="F21" s="220" t="s">
        <v>282</v>
      </c>
      <c r="G21" s="220"/>
      <c r="H21" s="220"/>
      <c r="I21" s="220"/>
      <c r="J21" s="220"/>
      <c r="K21" s="131"/>
    </row>
    <row r="22" spans="2:11" ht="12.75" customHeight="1" x14ac:dyDescent="0.3">
      <c r="B22" s="133"/>
      <c r="C22" s="135"/>
      <c r="D22" s="135"/>
      <c r="E22" s="135"/>
      <c r="F22" s="135"/>
      <c r="G22" s="135"/>
      <c r="H22" s="135"/>
      <c r="I22" s="135"/>
      <c r="J22" s="135"/>
      <c r="K22" s="131"/>
    </row>
    <row r="23" spans="2:11" ht="15" customHeight="1" x14ac:dyDescent="0.3">
      <c r="B23" s="133"/>
      <c r="C23" s="220" t="s">
        <v>283</v>
      </c>
      <c r="D23" s="220"/>
      <c r="E23" s="220"/>
      <c r="F23" s="220"/>
      <c r="G23" s="220"/>
      <c r="H23" s="220"/>
      <c r="I23" s="220"/>
      <c r="J23" s="220"/>
      <c r="K23" s="131"/>
    </row>
    <row r="24" spans="2:11" ht="15" customHeight="1" x14ac:dyDescent="0.3">
      <c r="B24" s="133"/>
      <c r="C24" s="220" t="s">
        <v>284</v>
      </c>
      <c r="D24" s="220"/>
      <c r="E24" s="220"/>
      <c r="F24" s="220"/>
      <c r="G24" s="220"/>
      <c r="H24" s="220"/>
      <c r="I24" s="220"/>
      <c r="J24" s="220"/>
      <c r="K24" s="131"/>
    </row>
    <row r="25" spans="2:11" ht="15" customHeight="1" x14ac:dyDescent="0.3">
      <c r="B25" s="133"/>
      <c r="C25" s="134"/>
      <c r="D25" s="220" t="s">
        <v>285</v>
      </c>
      <c r="E25" s="220"/>
      <c r="F25" s="220"/>
      <c r="G25" s="220"/>
      <c r="H25" s="220"/>
      <c r="I25" s="220"/>
      <c r="J25" s="220"/>
      <c r="K25" s="131"/>
    </row>
    <row r="26" spans="2:11" ht="15" customHeight="1" x14ac:dyDescent="0.3">
      <c r="B26" s="133"/>
      <c r="C26" s="135"/>
      <c r="D26" s="220" t="s">
        <v>286</v>
      </c>
      <c r="E26" s="220"/>
      <c r="F26" s="220"/>
      <c r="G26" s="220"/>
      <c r="H26" s="220"/>
      <c r="I26" s="220"/>
      <c r="J26" s="220"/>
      <c r="K26" s="131"/>
    </row>
    <row r="27" spans="2:11" ht="12.75" customHeight="1" x14ac:dyDescent="0.3">
      <c r="B27" s="133"/>
      <c r="C27" s="135"/>
      <c r="D27" s="135"/>
      <c r="E27" s="135"/>
      <c r="F27" s="135"/>
      <c r="G27" s="135"/>
      <c r="H27" s="135"/>
      <c r="I27" s="135"/>
      <c r="J27" s="135"/>
      <c r="K27" s="131"/>
    </row>
    <row r="28" spans="2:11" ht="15" customHeight="1" x14ac:dyDescent="0.3">
      <c r="B28" s="133"/>
      <c r="C28" s="135"/>
      <c r="D28" s="220" t="s">
        <v>287</v>
      </c>
      <c r="E28" s="220"/>
      <c r="F28" s="220"/>
      <c r="G28" s="220"/>
      <c r="H28" s="220"/>
      <c r="I28" s="220"/>
      <c r="J28" s="220"/>
      <c r="K28" s="131"/>
    </row>
    <row r="29" spans="2:11" ht="15" customHeight="1" x14ac:dyDescent="0.3">
      <c r="B29" s="133"/>
      <c r="C29" s="135"/>
      <c r="D29" s="220" t="s">
        <v>288</v>
      </c>
      <c r="E29" s="220"/>
      <c r="F29" s="220"/>
      <c r="G29" s="220"/>
      <c r="H29" s="220"/>
      <c r="I29" s="220"/>
      <c r="J29" s="220"/>
      <c r="K29" s="131"/>
    </row>
    <row r="30" spans="2:11" ht="12.75" customHeight="1" x14ac:dyDescent="0.3">
      <c r="B30" s="133"/>
      <c r="C30" s="135"/>
      <c r="D30" s="135"/>
      <c r="E30" s="135"/>
      <c r="F30" s="135"/>
      <c r="G30" s="135"/>
      <c r="H30" s="135"/>
      <c r="I30" s="135"/>
      <c r="J30" s="135"/>
      <c r="K30" s="131"/>
    </row>
    <row r="31" spans="2:11" ht="15" customHeight="1" x14ac:dyDescent="0.3">
      <c r="B31" s="133"/>
      <c r="C31" s="135"/>
      <c r="D31" s="220" t="s">
        <v>289</v>
      </c>
      <c r="E31" s="220"/>
      <c r="F31" s="220"/>
      <c r="G31" s="220"/>
      <c r="H31" s="220"/>
      <c r="I31" s="220"/>
      <c r="J31" s="220"/>
      <c r="K31" s="131"/>
    </row>
    <row r="32" spans="2:11" ht="15" customHeight="1" x14ac:dyDescent="0.3">
      <c r="B32" s="133"/>
      <c r="C32" s="135"/>
      <c r="D32" s="220" t="s">
        <v>290</v>
      </c>
      <c r="E32" s="220"/>
      <c r="F32" s="220"/>
      <c r="G32" s="220"/>
      <c r="H32" s="220"/>
      <c r="I32" s="220"/>
      <c r="J32" s="220"/>
      <c r="K32" s="131"/>
    </row>
    <row r="33" spans="2:11" ht="15" customHeight="1" x14ac:dyDescent="0.3">
      <c r="B33" s="133"/>
      <c r="C33" s="135"/>
      <c r="D33" s="220" t="s">
        <v>291</v>
      </c>
      <c r="E33" s="220"/>
      <c r="F33" s="220"/>
      <c r="G33" s="220"/>
      <c r="H33" s="220"/>
      <c r="I33" s="220"/>
      <c r="J33" s="220"/>
      <c r="K33" s="131"/>
    </row>
    <row r="34" spans="2:11" ht="15" customHeight="1" x14ac:dyDescent="0.3">
      <c r="B34" s="133"/>
      <c r="C34" s="135"/>
      <c r="D34" s="134"/>
      <c r="E34" s="137" t="s">
        <v>63</v>
      </c>
      <c r="F34" s="134"/>
      <c r="G34" s="220" t="s">
        <v>292</v>
      </c>
      <c r="H34" s="220"/>
      <c r="I34" s="220"/>
      <c r="J34" s="220"/>
      <c r="K34" s="131"/>
    </row>
    <row r="35" spans="2:11" ht="30.75" customHeight="1" x14ac:dyDescent="0.3">
      <c r="B35" s="133"/>
      <c r="C35" s="135"/>
      <c r="D35" s="134"/>
      <c r="E35" s="137" t="s">
        <v>293</v>
      </c>
      <c r="F35" s="134"/>
      <c r="G35" s="220" t="s">
        <v>294</v>
      </c>
      <c r="H35" s="220"/>
      <c r="I35" s="220"/>
      <c r="J35" s="220"/>
      <c r="K35" s="131"/>
    </row>
    <row r="36" spans="2:11" ht="15" customHeight="1" x14ac:dyDescent="0.3">
      <c r="B36" s="133"/>
      <c r="C36" s="135"/>
      <c r="D36" s="134"/>
      <c r="E36" s="137" t="s">
        <v>40</v>
      </c>
      <c r="F36" s="134"/>
      <c r="G36" s="220" t="s">
        <v>295</v>
      </c>
      <c r="H36" s="220"/>
      <c r="I36" s="220"/>
      <c r="J36" s="220"/>
      <c r="K36" s="131"/>
    </row>
    <row r="37" spans="2:11" ht="15" customHeight="1" x14ac:dyDescent="0.3">
      <c r="B37" s="133"/>
      <c r="C37" s="135"/>
      <c r="D37" s="134"/>
      <c r="E37" s="137" t="s">
        <v>64</v>
      </c>
      <c r="F37" s="134"/>
      <c r="G37" s="220" t="s">
        <v>296</v>
      </c>
      <c r="H37" s="220"/>
      <c r="I37" s="220"/>
      <c r="J37" s="220"/>
      <c r="K37" s="131"/>
    </row>
    <row r="38" spans="2:11" ht="15" customHeight="1" x14ac:dyDescent="0.3">
      <c r="B38" s="133"/>
      <c r="C38" s="135"/>
      <c r="D38" s="134"/>
      <c r="E38" s="137" t="s">
        <v>65</v>
      </c>
      <c r="F38" s="134"/>
      <c r="G38" s="220" t="s">
        <v>297</v>
      </c>
      <c r="H38" s="220"/>
      <c r="I38" s="220"/>
      <c r="J38" s="220"/>
      <c r="K38" s="131"/>
    </row>
    <row r="39" spans="2:11" ht="15" customHeight="1" x14ac:dyDescent="0.3">
      <c r="B39" s="133"/>
      <c r="C39" s="135"/>
      <c r="D39" s="134"/>
      <c r="E39" s="137" t="s">
        <v>66</v>
      </c>
      <c r="F39" s="134"/>
      <c r="G39" s="220" t="s">
        <v>298</v>
      </c>
      <c r="H39" s="220"/>
      <c r="I39" s="220"/>
      <c r="J39" s="220"/>
      <c r="K39" s="131"/>
    </row>
    <row r="40" spans="2:11" ht="15" customHeight="1" x14ac:dyDescent="0.3">
      <c r="B40" s="133"/>
      <c r="C40" s="135"/>
      <c r="D40" s="134"/>
      <c r="E40" s="137" t="s">
        <v>299</v>
      </c>
      <c r="F40" s="134"/>
      <c r="G40" s="220" t="s">
        <v>300</v>
      </c>
      <c r="H40" s="220"/>
      <c r="I40" s="220"/>
      <c r="J40" s="220"/>
      <c r="K40" s="131"/>
    </row>
    <row r="41" spans="2:11" ht="15" customHeight="1" x14ac:dyDescent="0.3">
      <c r="B41" s="133"/>
      <c r="C41" s="135"/>
      <c r="D41" s="134"/>
      <c r="E41" s="137"/>
      <c r="F41" s="134"/>
      <c r="G41" s="220" t="s">
        <v>301</v>
      </c>
      <c r="H41" s="220"/>
      <c r="I41" s="220"/>
      <c r="J41" s="220"/>
      <c r="K41" s="131"/>
    </row>
    <row r="42" spans="2:11" ht="15" customHeight="1" x14ac:dyDescent="0.3">
      <c r="B42" s="133"/>
      <c r="C42" s="135"/>
      <c r="D42" s="134"/>
      <c r="E42" s="137" t="s">
        <v>302</v>
      </c>
      <c r="F42" s="134"/>
      <c r="G42" s="220" t="s">
        <v>303</v>
      </c>
      <c r="H42" s="220"/>
      <c r="I42" s="220"/>
      <c r="J42" s="220"/>
      <c r="K42" s="131"/>
    </row>
    <row r="43" spans="2:11" ht="15" customHeight="1" x14ac:dyDescent="0.3">
      <c r="B43" s="133"/>
      <c r="C43" s="135"/>
      <c r="D43" s="134"/>
      <c r="E43" s="137" t="s">
        <v>68</v>
      </c>
      <c r="F43" s="134"/>
      <c r="G43" s="220" t="s">
        <v>304</v>
      </c>
      <c r="H43" s="220"/>
      <c r="I43" s="220"/>
      <c r="J43" s="220"/>
      <c r="K43" s="131"/>
    </row>
    <row r="44" spans="2:11" ht="12.75" customHeight="1" x14ac:dyDescent="0.3">
      <c r="B44" s="133"/>
      <c r="C44" s="135"/>
      <c r="D44" s="134"/>
      <c r="E44" s="134"/>
      <c r="F44" s="134"/>
      <c r="G44" s="134"/>
      <c r="H44" s="134"/>
      <c r="I44" s="134"/>
      <c r="J44" s="134"/>
      <c r="K44" s="131"/>
    </row>
    <row r="45" spans="2:11" ht="15" customHeight="1" x14ac:dyDescent="0.3">
      <c r="B45" s="133"/>
      <c r="C45" s="135"/>
      <c r="D45" s="220" t="s">
        <v>305</v>
      </c>
      <c r="E45" s="220"/>
      <c r="F45" s="220"/>
      <c r="G45" s="220"/>
      <c r="H45" s="220"/>
      <c r="I45" s="220"/>
      <c r="J45" s="220"/>
      <c r="K45" s="131"/>
    </row>
    <row r="46" spans="2:11" ht="15" customHeight="1" x14ac:dyDescent="0.3">
      <c r="B46" s="133"/>
      <c r="C46" s="135"/>
      <c r="D46" s="135"/>
      <c r="E46" s="220" t="s">
        <v>306</v>
      </c>
      <c r="F46" s="220"/>
      <c r="G46" s="220"/>
      <c r="H46" s="220"/>
      <c r="I46" s="220"/>
      <c r="J46" s="220"/>
      <c r="K46" s="131"/>
    </row>
    <row r="47" spans="2:11" ht="15" customHeight="1" x14ac:dyDescent="0.3">
      <c r="B47" s="133"/>
      <c r="C47" s="135"/>
      <c r="D47" s="135"/>
      <c r="E47" s="220" t="s">
        <v>307</v>
      </c>
      <c r="F47" s="220"/>
      <c r="G47" s="220"/>
      <c r="H47" s="220"/>
      <c r="I47" s="220"/>
      <c r="J47" s="220"/>
      <c r="K47" s="131"/>
    </row>
    <row r="48" spans="2:11" ht="15" customHeight="1" x14ac:dyDescent="0.3">
      <c r="B48" s="133"/>
      <c r="C48" s="135"/>
      <c r="D48" s="135"/>
      <c r="E48" s="220" t="s">
        <v>308</v>
      </c>
      <c r="F48" s="220"/>
      <c r="G48" s="220"/>
      <c r="H48" s="220"/>
      <c r="I48" s="220"/>
      <c r="J48" s="220"/>
      <c r="K48" s="131"/>
    </row>
    <row r="49" spans="2:11" ht="15" customHeight="1" x14ac:dyDescent="0.3">
      <c r="B49" s="133"/>
      <c r="C49" s="135"/>
      <c r="D49" s="220" t="s">
        <v>309</v>
      </c>
      <c r="E49" s="220"/>
      <c r="F49" s="220"/>
      <c r="G49" s="220"/>
      <c r="H49" s="220"/>
      <c r="I49" s="220"/>
      <c r="J49" s="220"/>
      <c r="K49" s="131"/>
    </row>
    <row r="50" spans="2:11" ht="25.5" customHeight="1" x14ac:dyDescent="0.3">
      <c r="B50" s="130"/>
      <c r="C50" s="222" t="s">
        <v>310</v>
      </c>
      <c r="D50" s="222"/>
      <c r="E50" s="222"/>
      <c r="F50" s="222"/>
      <c r="G50" s="222"/>
      <c r="H50" s="222"/>
      <c r="I50" s="222"/>
      <c r="J50" s="222"/>
      <c r="K50" s="131"/>
    </row>
    <row r="51" spans="2:11" ht="5.25" customHeight="1" x14ac:dyDescent="0.3">
      <c r="B51" s="130"/>
      <c r="C51" s="132"/>
      <c r="D51" s="132"/>
      <c r="E51" s="132"/>
      <c r="F51" s="132"/>
      <c r="G51" s="132"/>
      <c r="H51" s="132"/>
      <c r="I51" s="132"/>
      <c r="J51" s="132"/>
      <c r="K51" s="131"/>
    </row>
    <row r="52" spans="2:11" ht="15" customHeight="1" x14ac:dyDescent="0.3">
      <c r="B52" s="130"/>
      <c r="C52" s="220" t="s">
        <v>311</v>
      </c>
      <c r="D52" s="220"/>
      <c r="E52" s="220"/>
      <c r="F52" s="220"/>
      <c r="G52" s="220"/>
      <c r="H52" s="220"/>
      <c r="I52" s="220"/>
      <c r="J52" s="220"/>
      <c r="K52" s="131"/>
    </row>
    <row r="53" spans="2:11" ht="15" customHeight="1" x14ac:dyDescent="0.3">
      <c r="B53" s="130"/>
      <c r="C53" s="220" t="s">
        <v>312</v>
      </c>
      <c r="D53" s="220"/>
      <c r="E53" s="220"/>
      <c r="F53" s="220"/>
      <c r="G53" s="220"/>
      <c r="H53" s="220"/>
      <c r="I53" s="220"/>
      <c r="J53" s="220"/>
      <c r="K53" s="131"/>
    </row>
    <row r="54" spans="2:11" ht="12.75" customHeight="1" x14ac:dyDescent="0.3">
      <c r="B54" s="130"/>
      <c r="C54" s="134"/>
      <c r="D54" s="134"/>
      <c r="E54" s="134"/>
      <c r="F54" s="134"/>
      <c r="G54" s="134"/>
      <c r="H54" s="134"/>
      <c r="I54" s="134"/>
      <c r="J54" s="134"/>
      <c r="K54" s="131"/>
    </row>
    <row r="55" spans="2:11" ht="15" customHeight="1" x14ac:dyDescent="0.3">
      <c r="B55" s="130"/>
      <c r="C55" s="220" t="s">
        <v>313</v>
      </c>
      <c r="D55" s="220"/>
      <c r="E55" s="220"/>
      <c r="F55" s="220"/>
      <c r="G55" s="220"/>
      <c r="H55" s="220"/>
      <c r="I55" s="220"/>
      <c r="J55" s="220"/>
      <c r="K55" s="131"/>
    </row>
    <row r="56" spans="2:11" ht="15" customHeight="1" x14ac:dyDescent="0.3">
      <c r="B56" s="130"/>
      <c r="C56" s="135"/>
      <c r="D56" s="220" t="s">
        <v>314</v>
      </c>
      <c r="E56" s="220"/>
      <c r="F56" s="220"/>
      <c r="G56" s="220"/>
      <c r="H56" s="220"/>
      <c r="I56" s="220"/>
      <c r="J56" s="220"/>
      <c r="K56" s="131"/>
    </row>
    <row r="57" spans="2:11" ht="15" customHeight="1" x14ac:dyDescent="0.3">
      <c r="B57" s="130"/>
      <c r="C57" s="135"/>
      <c r="D57" s="220" t="s">
        <v>315</v>
      </c>
      <c r="E57" s="220"/>
      <c r="F57" s="220"/>
      <c r="G57" s="220"/>
      <c r="H57" s="220"/>
      <c r="I57" s="220"/>
      <c r="J57" s="220"/>
      <c r="K57" s="131"/>
    </row>
    <row r="58" spans="2:11" ht="15" customHeight="1" x14ac:dyDescent="0.3">
      <c r="B58" s="130"/>
      <c r="C58" s="135"/>
      <c r="D58" s="220" t="s">
        <v>316</v>
      </c>
      <c r="E58" s="220"/>
      <c r="F58" s="220"/>
      <c r="G58" s="220"/>
      <c r="H58" s="220"/>
      <c r="I58" s="220"/>
      <c r="J58" s="220"/>
      <c r="K58" s="131"/>
    </row>
    <row r="59" spans="2:11" ht="15" customHeight="1" x14ac:dyDescent="0.3">
      <c r="B59" s="130"/>
      <c r="C59" s="135"/>
      <c r="D59" s="220" t="s">
        <v>317</v>
      </c>
      <c r="E59" s="220"/>
      <c r="F59" s="220"/>
      <c r="G59" s="220"/>
      <c r="H59" s="220"/>
      <c r="I59" s="220"/>
      <c r="J59" s="220"/>
      <c r="K59" s="131"/>
    </row>
    <row r="60" spans="2:11" ht="15" customHeight="1" x14ac:dyDescent="0.3">
      <c r="B60" s="130"/>
      <c r="C60" s="135"/>
      <c r="D60" s="221" t="s">
        <v>318</v>
      </c>
      <c r="E60" s="221"/>
      <c r="F60" s="221"/>
      <c r="G60" s="221"/>
      <c r="H60" s="221"/>
      <c r="I60" s="221"/>
      <c r="J60" s="221"/>
      <c r="K60" s="131"/>
    </row>
    <row r="61" spans="2:11" ht="15" customHeight="1" x14ac:dyDescent="0.3">
      <c r="B61" s="130"/>
      <c r="C61" s="135"/>
      <c r="D61" s="220" t="s">
        <v>319</v>
      </c>
      <c r="E61" s="220"/>
      <c r="F61" s="220"/>
      <c r="G61" s="220"/>
      <c r="H61" s="220"/>
      <c r="I61" s="220"/>
      <c r="J61" s="220"/>
      <c r="K61" s="131"/>
    </row>
    <row r="62" spans="2:11" ht="12.75" customHeight="1" x14ac:dyDescent="0.3">
      <c r="B62" s="130"/>
      <c r="C62" s="135"/>
      <c r="D62" s="135"/>
      <c r="E62" s="138"/>
      <c r="F62" s="135"/>
      <c r="G62" s="135"/>
      <c r="H62" s="135"/>
      <c r="I62" s="135"/>
      <c r="J62" s="135"/>
      <c r="K62" s="131"/>
    </row>
    <row r="63" spans="2:11" ht="15" customHeight="1" x14ac:dyDescent="0.3">
      <c r="B63" s="130"/>
      <c r="C63" s="135"/>
      <c r="D63" s="220" t="s">
        <v>320</v>
      </c>
      <c r="E63" s="220"/>
      <c r="F63" s="220"/>
      <c r="G63" s="220"/>
      <c r="H63" s="220"/>
      <c r="I63" s="220"/>
      <c r="J63" s="220"/>
      <c r="K63" s="131"/>
    </row>
    <row r="64" spans="2:11" ht="15" customHeight="1" x14ac:dyDescent="0.3">
      <c r="B64" s="130"/>
      <c r="C64" s="135"/>
      <c r="D64" s="221" t="s">
        <v>321</v>
      </c>
      <c r="E64" s="221"/>
      <c r="F64" s="221"/>
      <c r="G64" s="221"/>
      <c r="H64" s="221"/>
      <c r="I64" s="221"/>
      <c r="J64" s="221"/>
      <c r="K64" s="131"/>
    </row>
    <row r="65" spans="2:11" ht="15" customHeight="1" x14ac:dyDescent="0.3">
      <c r="B65" s="130"/>
      <c r="C65" s="135"/>
      <c r="D65" s="220" t="s">
        <v>322</v>
      </c>
      <c r="E65" s="220"/>
      <c r="F65" s="220"/>
      <c r="G65" s="220"/>
      <c r="H65" s="220"/>
      <c r="I65" s="220"/>
      <c r="J65" s="220"/>
      <c r="K65" s="131"/>
    </row>
    <row r="66" spans="2:11" ht="15" customHeight="1" x14ac:dyDescent="0.3">
      <c r="B66" s="130"/>
      <c r="C66" s="135"/>
      <c r="D66" s="220" t="s">
        <v>323</v>
      </c>
      <c r="E66" s="220"/>
      <c r="F66" s="220"/>
      <c r="G66" s="220"/>
      <c r="H66" s="220"/>
      <c r="I66" s="220"/>
      <c r="J66" s="220"/>
      <c r="K66" s="131"/>
    </row>
    <row r="67" spans="2:11" ht="15" customHeight="1" x14ac:dyDescent="0.3">
      <c r="B67" s="130"/>
      <c r="C67" s="135"/>
      <c r="D67" s="220" t="s">
        <v>324</v>
      </c>
      <c r="E67" s="220"/>
      <c r="F67" s="220"/>
      <c r="G67" s="220"/>
      <c r="H67" s="220"/>
      <c r="I67" s="220"/>
      <c r="J67" s="220"/>
      <c r="K67" s="131"/>
    </row>
    <row r="68" spans="2:11" ht="15" customHeight="1" x14ac:dyDescent="0.3">
      <c r="B68" s="130"/>
      <c r="C68" s="135"/>
      <c r="D68" s="220" t="s">
        <v>325</v>
      </c>
      <c r="E68" s="220"/>
      <c r="F68" s="220"/>
      <c r="G68" s="220"/>
      <c r="H68" s="220"/>
      <c r="I68" s="220"/>
      <c r="J68" s="220"/>
      <c r="K68" s="131"/>
    </row>
    <row r="69" spans="2:11" ht="12.75" customHeight="1" x14ac:dyDescent="0.3">
      <c r="B69" s="139"/>
      <c r="C69" s="140"/>
      <c r="D69" s="140"/>
      <c r="E69" s="140"/>
      <c r="F69" s="140"/>
      <c r="G69" s="140"/>
      <c r="H69" s="140"/>
      <c r="I69" s="140"/>
      <c r="J69" s="140"/>
      <c r="K69" s="141"/>
    </row>
    <row r="70" spans="2:11" ht="18.75" customHeight="1" x14ac:dyDescent="0.3">
      <c r="B70" s="142"/>
      <c r="C70" s="142"/>
      <c r="D70" s="142"/>
      <c r="E70" s="142"/>
      <c r="F70" s="142"/>
      <c r="G70" s="142"/>
      <c r="H70" s="142"/>
      <c r="I70" s="142"/>
      <c r="J70" s="142"/>
      <c r="K70" s="143"/>
    </row>
    <row r="71" spans="2:11" ht="18.75" customHeight="1" x14ac:dyDescent="0.3">
      <c r="B71" s="143"/>
      <c r="C71" s="143"/>
      <c r="D71" s="143"/>
      <c r="E71" s="143"/>
      <c r="F71" s="143"/>
      <c r="G71" s="143"/>
      <c r="H71" s="143"/>
      <c r="I71" s="143"/>
      <c r="J71" s="143"/>
      <c r="K71" s="143"/>
    </row>
    <row r="72" spans="2:11" ht="7.5" customHeight="1" x14ac:dyDescent="0.3">
      <c r="B72" s="144"/>
      <c r="C72" s="145"/>
      <c r="D72" s="145"/>
      <c r="E72" s="145"/>
      <c r="F72" s="145"/>
      <c r="G72" s="145"/>
      <c r="H72" s="145"/>
      <c r="I72" s="145"/>
      <c r="J72" s="145"/>
      <c r="K72" s="146"/>
    </row>
    <row r="73" spans="2:11" ht="45" customHeight="1" x14ac:dyDescent="0.3">
      <c r="B73" s="147"/>
      <c r="C73" s="219" t="s">
        <v>52</v>
      </c>
      <c r="D73" s="219"/>
      <c r="E73" s="219"/>
      <c r="F73" s="219"/>
      <c r="G73" s="219"/>
      <c r="H73" s="219"/>
      <c r="I73" s="219"/>
      <c r="J73" s="219"/>
      <c r="K73" s="148"/>
    </row>
    <row r="74" spans="2:11" ht="17.25" customHeight="1" x14ac:dyDescent="0.3">
      <c r="B74" s="147"/>
      <c r="C74" s="149" t="s">
        <v>326</v>
      </c>
      <c r="D74" s="149"/>
      <c r="E74" s="149"/>
      <c r="F74" s="149" t="s">
        <v>327</v>
      </c>
      <c r="G74" s="150"/>
      <c r="H74" s="149" t="s">
        <v>64</v>
      </c>
      <c r="I74" s="149" t="s">
        <v>41</v>
      </c>
      <c r="J74" s="149" t="s">
        <v>328</v>
      </c>
      <c r="K74" s="148"/>
    </row>
    <row r="75" spans="2:11" ht="17.25" customHeight="1" x14ac:dyDescent="0.3">
      <c r="B75" s="147"/>
      <c r="C75" s="151" t="s">
        <v>329</v>
      </c>
      <c r="D75" s="151"/>
      <c r="E75" s="151"/>
      <c r="F75" s="152" t="s">
        <v>330</v>
      </c>
      <c r="G75" s="153"/>
      <c r="H75" s="151"/>
      <c r="I75" s="151"/>
      <c r="J75" s="151" t="s">
        <v>331</v>
      </c>
      <c r="K75" s="148"/>
    </row>
    <row r="76" spans="2:11" ht="5.25" customHeight="1" x14ac:dyDescent="0.3">
      <c r="B76" s="147"/>
      <c r="C76" s="154"/>
      <c r="D76" s="154"/>
      <c r="E76" s="154"/>
      <c r="F76" s="154"/>
      <c r="G76" s="155"/>
      <c r="H76" s="154"/>
      <c r="I76" s="154"/>
      <c r="J76" s="154"/>
      <c r="K76" s="148"/>
    </row>
    <row r="77" spans="2:11" ht="15" customHeight="1" x14ac:dyDescent="0.3">
      <c r="B77" s="147"/>
      <c r="C77" s="137" t="s">
        <v>40</v>
      </c>
      <c r="D77" s="154"/>
      <c r="E77" s="154"/>
      <c r="F77" s="156" t="s">
        <v>332</v>
      </c>
      <c r="G77" s="155"/>
      <c r="H77" s="137" t="s">
        <v>333</v>
      </c>
      <c r="I77" s="137" t="s">
        <v>334</v>
      </c>
      <c r="J77" s="137">
        <v>20</v>
      </c>
      <c r="K77" s="148"/>
    </row>
    <row r="78" spans="2:11" ht="15" customHeight="1" x14ac:dyDescent="0.3">
      <c r="B78" s="147"/>
      <c r="C78" s="137" t="s">
        <v>335</v>
      </c>
      <c r="D78" s="137"/>
      <c r="E78" s="137"/>
      <c r="F78" s="156" t="s">
        <v>332</v>
      </c>
      <c r="G78" s="155"/>
      <c r="H78" s="137" t="s">
        <v>336</v>
      </c>
      <c r="I78" s="137" t="s">
        <v>334</v>
      </c>
      <c r="J78" s="137">
        <v>120</v>
      </c>
      <c r="K78" s="148"/>
    </row>
    <row r="79" spans="2:11" ht="15" customHeight="1" x14ac:dyDescent="0.3">
      <c r="B79" s="157"/>
      <c r="C79" s="137" t="s">
        <v>337</v>
      </c>
      <c r="D79" s="137"/>
      <c r="E79" s="137"/>
      <c r="F79" s="156" t="s">
        <v>338</v>
      </c>
      <c r="G79" s="155"/>
      <c r="H79" s="137" t="s">
        <v>339</v>
      </c>
      <c r="I79" s="137" t="s">
        <v>334</v>
      </c>
      <c r="J79" s="137">
        <v>50</v>
      </c>
      <c r="K79" s="148"/>
    </row>
    <row r="80" spans="2:11" ht="15" customHeight="1" x14ac:dyDescent="0.3">
      <c r="B80" s="157"/>
      <c r="C80" s="137" t="s">
        <v>340</v>
      </c>
      <c r="D80" s="137"/>
      <c r="E80" s="137"/>
      <c r="F80" s="156" t="s">
        <v>332</v>
      </c>
      <c r="G80" s="155"/>
      <c r="H80" s="137" t="s">
        <v>341</v>
      </c>
      <c r="I80" s="137" t="s">
        <v>342</v>
      </c>
      <c r="J80" s="137"/>
      <c r="K80" s="148"/>
    </row>
    <row r="81" spans="2:11" ht="15" customHeight="1" x14ac:dyDescent="0.3">
      <c r="B81" s="157"/>
      <c r="C81" s="158" t="s">
        <v>343</v>
      </c>
      <c r="D81" s="158"/>
      <c r="E81" s="158"/>
      <c r="F81" s="159" t="s">
        <v>338</v>
      </c>
      <c r="G81" s="158"/>
      <c r="H81" s="158" t="s">
        <v>344</v>
      </c>
      <c r="I81" s="158" t="s">
        <v>334</v>
      </c>
      <c r="J81" s="158">
        <v>15</v>
      </c>
      <c r="K81" s="148"/>
    </row>
    <row r="82" spans="2:11" ht="15" customHeight="1" x14ac:dyDescent="0.3">
      <c r="B82" s="157"/>
      <c r="C82" s="158" t="s">
        <v>345</v>
      </c>
      <c r="D82" s="158"/>
      <c r="E82" s="158"/>
      <c r="F82" s="159" t="s">
        <v>338</v>
      </c>
      <c r="G82" s="158"/>
      <c r="H82" s="158" t="s">
        <v>346</v>
      </c>
      <c r="I82" s="158" t="s">
        <v>334</v>
      </c>
      <c r="J82" s="158">
        <v>15</v>
      </c>
      <c r="K82" s="148"/>
    </row>
    <row r="83" spans="2:11" ht="15" customHeight="1" x14ac:dyDescent="0.3">
      <c r="B83" s="157"/>
      <c r="C83" s="158" t="s">
        <v>347</v>
      </c>
      <c r="D83" s="158"/>
      <c r="E83" s="158"/>
      <c r="F83" s="159" t="s">
        <v>338</v>
      </c>
      <c r="G83" s="158"/>
      <c r="H83" s="158" t="s">
        <v>348</v>
      </c>
      <c r="I83" s="158" t="s">
        <v>334</v>
      </c>
      <c r="J83" s="158">
        <v>20</v>
      </c>
      <c r="K83" s="148"/>
    </row>
    <row r="84" spans="2:11" ht="15" customHeight="1" x14ac:dyDescent="0.3">
      <c r="B84" s="157"/>
      <c r="C84" s="158" t="s">
        <v>349</v>
      </c>
      <c r="D84" s="158"/>
      <c r="E84" s="158"/>
      <c r="F84" s="159" t="s">
        <v>338</v>
      </c>
      <c r="G84" s="158"/>
      <c r="H84" s="158" t="s">
        <v>350</v>
      </c>
      <c r="I84" s="158" t="s">
        <v>334</v>
      </c>
      <c r="J84" s="158">
        <v>20</v>
      </c>
      <c r="K84" s="148"/>
    </row>
    <row r="85" spans="2:11" ht="15" customHeight="1" x14ac:dyDescent="0.3">
      <c r="B85" s="157"/>
      <c r="C85" s="137" t="s">
        <v>351</v>
      </c>
      <c r="D85" s="137"/>
      <c r="E85" s="137"/>
      <c r="F85" s="156" t="s">
        <v>338</v>
      </c>
      <c r="G85" s="155"/>
      <c r="H85" s="137" t="s">
        <v>352</v>
      </c>
      <c r="I85" s="137" t="s">
        <v>334</v>
      </c>
      <c r="J85" s="137">
        <v>50</v>
      </c>
      <c r="K85" s="148"/>
    </row>
    <row r="86" spans="2:11" ht="15" customHeight="1" x14ac:dyDescent="0.3">
      <c r="B86" s="157"/>
      <c r="C86" s="137" t="s">
        <v>353</v>
      </c>
      <c r="D86" s="137"/>
      <c r="E86" s="137"/>
      <c r="F86" s="156" t="s">
        <v>338</v>
      </c>
      <c r="G86" s="155"/>
      <c r="H86" s="137" t="s">
        <v>354</v>
      </c>
      <c r="I86" s="137" t="s">
        <v>334</v>
      </c>
      <c r="J86" s="137">
        <v>20</v>
      </c>
      <c r="K86" s="148"/>
    </row>
    <row r="87" spans="2:11" ht="15" customHeight="1" x14ac:dyDescent="0.3">
      <c r="B87" s="157"/>
      <c r="C87" s="137" t="s">
        <v>355</v>
      </c>
      <c r="D87" s="137"/>
      <c r="E87" s="137"/>
      <c r="F87" s="156" t="s">
        <v>338</v>
      </c>
      <c r="G87" s="155"/>
      <c r="H87" s="137" t="s">
        <v>356</v>
      </c>
      <c r="I87" s="137" t="s">
        <v>334</v>
      </c>
      <c r="J87" s="137">
        <v>20</v>
      </c>
      <c r="K87" s="148"/>
    </row>
    <row r="88" spans="2:11" ht="15" customHeight="1" x14ac:dyDescent="0.3">
      <c r="B88" s="157"/>
      <c r="C88" s="137" t="s">
        <v>357</v>
      </c>
      <c r="D88" s="137"/>
      <c r="E88" s="137"/>
      <c r="F88" s="156" t="s">
        <v>338</v>
      </c>
      <c r="G88" s="155"/>
      <c r="H88" s="137" t="s">
        <v>358</v>
      </c>
      <c r="I88" s="137" t="s">
        <v>334</v>
      </c>
      <c r="J88" s="137">
        <v>50</v>
      </c>
      <c r="K88" s="148"/>
    </row>
    <row r="89" spans="2:11" ht="15" customHeight="1" x14ac:dyDescent="0.3">
      <c r="B89" s="157"/>
      <c r="C89" s="137" t="s">
        <v>359</v>
      </c>
      <c r="D89" s="137"/>
      <c r="E89" s="137"/>
      <c r="F89" s="156" t="s">
        <v>338</v>
      </c>
      <c r="G89" s="155"/>
      <c r="H89" s="137" t="s">
        <v>359</v>
      </c>
      <c r="I89" s="137" t="s">
        <v>334</v>
      </c>
      <c r="J89" s="137">
        <v>50</v>
      </c>
      <c r="K89" s="148"/>
    </row>
    <row r="90" spans="2:11" ht="15" customHeight="1" x14ac:dyDescent="0.3">
      <c r="B90" s="157"/>
      <c r="C90" s="137" t="s">
        <v>69</v>
      </c>
      <c r="D90" s="137"/>
      <c r="E90" s="137"/>
      <c r="F90" s="156" t="s">
        <v>338</v>
      </c>
      <c r="G90" s="155"/>
      <c r="H90" s="137" t="s">
        <v>360</v>
      </c>
      <c r="I90" s="137" t="s">
        <v>334</v>
      </c>
      <c r="J90" s="137">
        <v>255</v>
      </c>
      <c r="K90" s="148"/>
    </row>
    <row r="91" spans="2:11" ht="15" customHeight="1" x14ac:dyDescent="0.3">
      <c r="B91" s="157"/>
      <c r="C91" s="137" t="s">
        <v>361</v>
      </c>
      <c r="D91" s="137"/>
      <c r="E91" s="137"/>
      <c r="F91" s="156" t="s">
        <v>332</v>
      </c>
      <c r="G91" s="155"/>
      <c r="H91" s="137" t="s">
        <v>362</v>
      </c>
      <c r="I91" s="137" t="s">
        <v>363</v>
      </c>
      <c r="J91" s="137"/>
      <c r="K91" s="148"/>
    </row>
    <row r="92" spans="2:11" ht="15" customHeight="1" x14ac:dyDescent="0.3">
      <c r="B92" s="157"/>
      <c r="C92" s="137" t="s">
        <v>364</v>
      </c>
      <c r="D92" s="137"/>
      <c r="E92" s="137"/>
      <c r="F92" s="156" t="s">
        <v>332</v>
      </c>
      <c r="G92" s="155"/>
      <c r="H92" s="137" t="s">
        <v>365</v>
      </c>
      <c r="I92" s="137" t="s">
        <v>366</v>
      </c>
      <c r="J92" s="137"/>
      <c r="K92" s="148"/>
    </row>
    <row r="93" spans="2:11" ht="15" customHeight="1" x14ac:dyDescent="0.3">
      <c r="B93" s="157"/>
      <c r="C93" s="137" t="s">
        <v>367</v>
      </c>
      <c r="D93" s="137"/>
      <c r="E93" s="137"/>
      <c r="F93" s="156" t="s">
        <v>332</v>
      </c>
      <c r="G93" s="155"/>
      <c r="H93" s="137" t="s">
        <v>367</v>
      </c>
      <c r="I93" s="137" t="s">
        <v>366</v>
      </c>
      <c r="J93" s="137"/>
      <c r="K93" s="148"/>
    </row>
    <row r="94" spans="2:11" ht="15" customHeight="1" x14ac:dyDescent="0.3">
      <c r="B94" s="157"/>
      <c r="C94" s="137" t="s">
        <v>27</v>
      </c>
      <c r="D94" s="137"/>
      <c r="E94" s="137"/>
      <c r="F94" s="156" t="s">
        <v>332</v>
      </c>
      <c r="G94" s="155"/>
      <c r="H94" s="137" t="s">
        <v>368</v>
      </c>
      <c r="I94" s="137" t="s">
        <v>366</v>
      </c>
      <c r="J94" s="137"/>
      <c r="K94" s="148"/>
    </row>
    <row r="95" spans="2:11" ht="15" customHeight="1" x14ac:dyDescent="0.3">
      <c r="B95" s="157"/>
      <c r="C95" s="137" t="s">
        <v>37</v>
      </c>
      <c r="D95" s="137"/>
      <c r="E95" s="137"/>
      <c r="F95" s="156" t="s">
        <v>332</v>
      </c>
      <c r="G95" s="155"/>
      <c r="H95" s="137" t="s">
        <v>369</v>
      </c>
      <c r="I95" s="137" t="s">
        <v>366</v>
      </c>
      <c r="J95" s="137"/>
      <c r="K95" s="148"/>
    </row>
    <row r="96" spans="2:11" ht="15" customHeight="1" x14ac:dyDescent="0.3">
      <c r="B96" s="160"/>
      <c r="C96" s="161"/>
      <c r="D96" s="161"/>
      <c r="E96" s="161"/>
      <c r="F96" s="161"/>
      <c r="G96" s="161"/>
      <c r="H96" s="161"/>
      <c r="I96" s="161"/>
      <c r="J96" s="161"/>
      <c r="K96" s="162"/>
    </row>
    <row r="97" spans="2:11" ht="18.75" customHeight="1" x14ac:dyDescent="0.3">
      <c r="B97" s="163"/>
      <c r="C97" s="164"/>
      <c r="D97" s="164"/>
      <c r="E97" s="164"/>
      <c r="F97" s="164"/>
      <c r="G97" s="164"/>
      <c r="H97" s="164"/>
      <c r="I97" s="164"/>
      <c r="J97" s="164"/>
      <c r="K97" s="163"/>
    </row>
    <row r="98" spans="2:11" ht="18.75" customHeight="1" x14ac:dyDescent="0.3">
      <c r="B98" s="143"/>
      <c r="C98" s="143"/>
      <c r="D98" s="143"/>
      <c r="E98" s="143"/>
      <c r="F98" s="143"/>
      <c r="G98" s="143"/>
      <c r="H98" s="143"/>
      <c r="I98" s="143"/>
      <c r="J98" s="143"/>
      <c r="K98" s="143"/>
    </row>
    <row r="99" spans="2:11" ht="7.5" customHeight="1" x14ac:dyDescent="0.3">
      <c r="B99" s="144"/>
      <c r="C99" s="145"/>
      <c r="D99" s="145"/>
      <c r="E99" s="145"/>
      <c r="F99" s="145"/>
      <c r="G99" s="145"/>
      <c r="H99" s="145"/>
      <c r="I99" s="145"/>
      <c r="J99" s="145"/>
      <c r="K99" s="146"/>
    </row>
    <row r="100" spans="2:11" ht="45" customHeight="1" x14ac:dyDescent="0.3">
      <c r="B100" s="147"/>
      <c r="C100" s="219" t="s">
        <v>370</v>
      </c>
      <c r="D100" s="219"/>
      <c r="E100" s="219"/>
      <c r="F100" s="219"/>
      <c r="G100" s="219"/>
      <c r="H100" s="219"/>
      <c r="I100" s="219"/>
      <c r="J100" s="219"/>
      <c r="K100" s="148"/>
    </row>
    <row r="101" spans="2:11" ht="17.25" customHeight="1" x14ac:dyDescent="0.3">
      <c r="B101" s="147"/>
      <c r="C101" s="149" t="s">
        <v>326</v>
      </c>
      <c r="D101" s="149"/>
      <c r="E101" s="149"/>
      <c r="F101" s="149" t="s">
        <v>327</v>
      </c>
      <c r="G101" s="150"/>
      <c r="H101" s="149" t="s">
        <v>64</v>
      </c>
      <c r="I101" s="149" t="s">
        <v>41</v>
      </c>
      <c r="J101" s="149" t="s">
        <v>328</v>
      </c>
      <c r="K101" s="148"/>
    </row>
    <row r="102" spans="2:11" ht="17.25" customHeight="1" x14ac:dyDescent="0.3">
      <c r="B102" s="147"/>
      <c r="C102" s="151" t="s">
        <v>329</v>
      </c>
      <c r="D102" s="151"/>
      <c r="E102" s="151"/>
      <c r="F102" s="152" t="s">
        <v>330</v>
      </c>
      <c r="G102" s="153"/>
      <c r="H102" s="151"/>
      <c r="I102" s="151"/>
      <c r="J102" s="151" t="s">
        <v>331</v>
      </c>
      <c r="K102" s="148"/>
    </row>
    <row r="103" spans="2:11" ht="5.25" customHeight="1" x14ac:dyDescent="0.3">
      <c r="B103" s="147"/>
      <c r="C103" s="149"/>
      <c r="D103" s="149"/>
      <c r="E103" s="149"/>
      <c r="F103" s="149"/>
      <c r="G103" s="165"/>
      <c r="H103" s="149"/>
      <c r="I103" s="149"/>
      <c r="J103" s="149"/>
      <c r="K103" s="148"/>
    </row>
    <row r="104" spans="2:11" ht="15" customHeight="1" x14ac:dyDescent="0.3">
      <c r="B104" s="147"/>
      <c r="C104" s="137" t="s">
        <v>40</v>
      </c>
      <c r="D104" s="154"/>
      <c r="E104" s="154"/>
      <c r="F104" s="156" t="s">
        <v>332</v>
      </c>
      <c r="G104" s="165"/>
      <c r="H104" s="137" t="s">
        <v>371</v>
      </c>
      <c r="I104" s="137" t="s">
        <v>334</v>
      </c>
      <c r="J104" s="137">
        <v>20</v>
      </c>
      <c r="K104" s="148"/>
    </row>
    <row r="105" spans="2:11" ht="15" customHeight="1" x14ac:dyDescent="0.3">
      <c r="B105" s="147"/>
      <c r="C105" s="137" t="s">
        <v>335</v>
      </c>
      <c r="D105" s="137"/>
      <c r="E105" s="137"/>
      <c r="F105" s="156" t="s">
        <v>332</v>
      </c>
      <c r="G105" s="137"/>
      <c r="H105" s="137" t="s">
        <v>371</v>
      </c>
      <c r="I105" s="137" t="s">
        <v>334</v>
      </c>
      <c r="J105" s="137">
        <v>120</v>
      </c>
      <c r="K105" s="148"/>
    </row>
    <row r="106" spans="2:11" ht="15" customHeight="1" x14ac:dyDescent="0.3">
      <c r="B106" s="157"/>
      <c r="C106" s="137" t="s">
        <v>337</v>
      </c>
      <c r="D106" s="137"/>
      <c r="E106" s="137"/>
      <c r="F106" s="156" t="s">
        <v>338</v>
      </c>
      <c r="G106" s="137"/>
      <c r="H106" s="137" t="s">
        <v>371</v>
      </c>
      <c r="I106" s="137" t="s">
        <v>334</v>
      </c>
      <c r="J106" s="137">
        <v>50</v>
      </c>
      <c r="K106" s="148"/>
    </row>
    <row r="107" spans="2:11" ht="15" customHeight="1" x14ac:dyDescent="0.3">
      <c r="B107" s="157"/>
      <c r="C107" s="137" t="s">
        <v>340</v>
      </c>
      <c r="D107" s="137"/>
      <c r="E107" s="137"/>
      <c r="F107" s="156" t="s">
        <v>332</v>
      </c>
      <c r="G107" s="137"/>
      <c r="H107" s="137" t="s">
        <v>371</v>
      </c>
      <c r="I107" s="137" t="s">
        <v>342</v>
      </c>
      <c r="J107" s="137"/>
      <c r="K107" s="148"/>
    </row>
    <row r="108" spans="2:11" ht="15" customHeight="1" x14ac:dyDescent="0.3">
      <c r="B108" s="157"/>
      <c r="C108" s="137" t="s">
        <v>351</v>
      </c>
      <c r="D108" s="137"/>
      <c r="E108" s="137"/>
      <c r="F108" s="156" t="s">
        <v>338</v>
      </c>
      <c r="G108" s="137"/>
      <c r="H108" s="137" t="s">
        <v>371</v>
      </c>
      <c r="I108" s="137" t="s">
        <v>334</v>
      </c>
      <c r="J108" s="137">
        <v>50</v>
      </c>
      <c r="K108" s="148"/>
    </row>
    <row r="109" spans="2:11" ht="15" customHeight="1" x14ac:dyDescent="0.3">
      <c r="B109" s="157"/>
      <c r="C109" s="137" t="s">
        <v>359</v>
      </c>
      <c r="D109" s="137"/>
      <c r="E109" s="137"/>
      <c r="F109" s="156" t="s">
        <v>338</v>
      </c>
      <c r="G109" s="137"/>
      <c r="H109" s="137" t="s">
        <v>371</v>
      </c>
      <c r="I109" s="137" t="s">
        <v>334</v>
      </c>
      <c r="J109" s="137">
        <v>50</v>
      </c>
      <c r="K109" s="148"/>
    </row>
    <row r="110" spans="2:11" ht="15" customHeight="1" x14ac:dyDescent="0.3">
      <c r="B110" s="157"/>
      <c r="C110" s="137" t="s">
        <v>357</v>
      </c>
      <c r="D110" s="137"/>
      <c r="E110" s="137"/>
      <c r="F110" s="156" t="s">
        <v>338</v>
      </c>
      <c r="G110" s="137"/>
      <c r="H110" s="137" t="s">
        <v>371</v>
      </c>
      <c r="I110" s="137" t="s">
        <v>334</v>
      </c>
      <c r="J110" s="137">
        <v>50</v>
      </c>
      <c r="K110" s="148"/>
    </row>
    <row r="111" spans="2:11" ht="15" customHeight="1" x14ac:dyDescent="0.3">
      <c r="B111" s="157"/>
      <c r="C111" s="137" t="s">
        <v>40</v>
      </c>
      <c r="D111" s="137"/>
      <c r="E111" s="137"/>
      <c r="F111" s="156" t="s">
        <v>332</v>
      </c>
      <c r="G111" s="137"/>
      <c r="H111" s="137" t="s">
        <v>372</v>
      </c>
      <c r="I111" s="137" t="s">
        <v>334</v>
      </c>
      <c r="J111" s="137">
        <v>20</v>
      </c>
      <c r="K111" s="148"/>
    </row>
    <row r="112" spans="2:11" ht="15" customHeight="1" x14ac:dyDescent="0.3">
      <c r="B112" s="157"/>
      <c r="C112" s="137" t="s">
        <v>373</v>
      </c>
      <c r="D112" s="137"/>
      <c r="E112" s="137"/>
      <c r="F112" s="156" t="s">
        <v>332</v>
      </c>
      <c r="G112" s="137"/>
      <c r="H112" s="137" t="s">
        <v>374</v>
      </c>
      <c r="I112" s="137" t="s">
        <v>334</v>
      </c>
      <c r="J112" s="137">
        <v>120</v>
      </c>
      <c r="K112" s="148"/>
    </row>
    <row r="113" spans="2:11" ht="15" customHeight="1" x14ac:dyDescent="0.3">
      <c r="B113" s="157"/>
      <c r="C113" s="137" t="s">
        <v>27</v>
      </c>
      <c r="D113" s="137"/>
      <c r="E113" s="137"/>
      <c r="F113" s="156" t="s">
        <v>332</v>
      </c>
      <c r="G113" s="137"/>
      <c r="H113" s="137" t="s">
        <v>375</v>
      </c>
      <c r="I113" s="137" t="s">
        <v>366</v>
      </c>
      <c r="J113" s="137"/>
      <c r="K113" s="148"/>
    </row>
    <row r="114" spans="2:11" ht="15" customHeight="1" x14ac:dyDescent="0.3">
      <c r="B114" s="157"/>
      <c r="C114" s="137" t="s">
        <v>37</v>
      </c>
      <c r="D114" s="137"/>
      <c r="E114" s="137"/>
      <c r="F114" s="156" t="s">
        <v>332</v>
      </c>
      <c r="G114" s="137"/>
      <c r="H114" s="137" t="s">
        <v>376</v>
      </c>
      <c r="I114" s="137" t="s">
        <v>366</v>
      </c>
      <c r="J114" s="137"/>
      <c r="K114" s="148"/>
    </row>
    <row r="115" spans="2:11" ht="15" customHeight="1" x14ac:dyDescent="0.3">
      <c r="B115" s="157"/>
      <c r="C115" s="137" t="s">
        <v>41</v>
      </c>
      <c r="D115" s="137"/>
      <c r="E115" s="137"/>
      <c r="F115" s="156" t="s">
        <v>332</v>
      </c>
      <c r="G115" s="137"/>
      <c r="H115" s="137" t="s">
        <v>377</v>
      </c>
      <c r="I115" s="137" t="s">
        <v>378</v>
      </c>
      <c r="J115" s="137"/>
      <c r="K115" s="148"/>
    </row>
    <row r="116" spans="2:11" ht="15" customHeight="1" x14ac:dyDescent="0.3">
      <c r="B116" s="160"/>
      <c r="C116" s="166"/>
      <c r="D116" s="166"/>
      <c r="E116" s="166"/>
      <c r="F116" s="166"/>
      <c r="G116" s="166"/>
      <c r="H116" s="166"/>
      <c r="I116" s="166"/>
      <c r="J116" s="166"/>
      <c r="K116" s="162"/>
    </row>
    <row r="117" spans="2:11" ht="18.75" customHeight="1" x14ac:dyDescent="0.3">
      <c r="B117" s="167"/>
      <c r="C117" s="134"/>
      <c r="D117" s="134"/>
      <c r="E117" s="134"/>
      <c r="F117" s="168"/>
      <c r="G117" s="134"/>
      <c r="H117" s="134"/>
      <c r="I117" s="134"/>
      <c r="J117" s="134"/>
      <c r="K117" s="167"/>
    </row>
    <row r="118" spans="2:11" ht="18.75" customHeight="1" x14ac:dyDescent="0.3">
      <c r="B118" s="143"/>
      <c r="C118" s="143"/>
      <c r="D118" s="143"/>
      <c r="E118" s="143"/>
      <c r="F118" s="143"/>
      <c r="G118" s="143"/>
      <c r="H118" s="143"/>
      <c r="I118" s="143"/>
      <c r="J118" s="143"/>
      <c r="K118" s="143"/>
    </row>
    <row r="119" spans="2:11" ht="7.5" customHeight="1" x14ac:dyDescent="0.3">
      <c r="B119" s="169"/>
      <c r="C119" s="170"/>
      <c r="D119" s="170"/>
      <c r="E119" s="170"/>
      <c r="F119" s="170"/>
      <c r="G119" s="170"/>
      <c r="H119" s="170"/>
      <c r="I119" s="170"/>
      <c r="J119" s="170"/>
      <c r="K119" s="171"/>
    </row>
    <row r="120" spans="2:11" ht="45" customHeight="1" x14ac:dyDescent="0.3">
      <c r="B120" s="172"/>
      <c r="C120" s="218" t="s">
        <v>379</v>
      </c>
      <c r="D120" s="218"/>
      <c r="E120" s="218"/>
      <c r="F120" s="218"/>
      <c r="G120" s="218"/>
      <c r="H120" s="218"/>
      <c r="I120" s="218"/>
      <c r="J120" s="218"/>
      <c r="K120" s="173"/>
    </row>
    <row r="121" spans="2:11" ht="17.25" customHeight="1" x14ac:dyDescent="0.3">
      <c r="B121" s="174"/>
      <c r="C121" s="149" t="s">
        <v>326</v>
      </c>
      <c r="D121" s="149"/>
      <c r="E121" s="149"/>
      <c r="F121" s="149" t="s">
        <v>327</v>
      </c>
      <c r="G121" s="150"/>
      <c r="H121" s="149" t="s">
        <v>64</v>
      </c>
      <c r="I121" s="149" t="s">
        <v>41</v>
      </c>
      <c r="J121" s="149" t="s">
        <v>328</v>
      </c>
      <c r="K121" s="175"/>
    </row>
    <row r="122" spans="2:11" ht="17.25" customHeight="1" x14ac:dyDescent="0.3">
      <c r="B122" s="174"/>
      <c r="C122" s="151" t="s">
        <v>329</v>
      </c>
      <c r="D122" s="151"/>
      <c r="E122" s="151"/>
      <c r="F122" s="152" t="s">
        <v>330</v>
      </c>
      <c r="G122" s="153"/>
      <c r="H122" s="151"/>
      <c r="I122" s="151"/>
      <c r="J122" s="151" t="s">
        <v>331</v>
      </c>
      <c r="K122" s="175"/>
    </row>
    <row r="123" spans="2:11" ht="5.25" customHeight="1" x14ac:dyDescent="0.3">
      <c r="B123" s="176"/>
      <c r="C123" s="154"/>
      <c r="D123" s="154"/>
      <c r="E123" s="154"/>
      <c r="F123" s="154"/>
      <c r="G123" s="137"/>
      <c r="H123" s="154"/>
      <c r="I123" s="154"/>
      <c r="J123" s="154"/>
      <c r="K123" s="177"/>
    </row>
    <row r="124" spans="2:11" ht="15" customHeight="1" x14ac:dyDescent="0.3">
      <c r="B124" s="176"/>
      <c r="C124" s="137" t="s">
        <v>335</v>
      </c>
      <c r="D124" s="154"/>
      <c r="E124" s="154"/>
      <c r="F124" s="156" t="s">
        <v>332</v>
      </c>
      <c r="G124" s="137"/>
      <c r="H124" s="137" t="s">
        <v>371</v>
      </c>
      <c r="I124" s="137" t="s">
        <v>334</v>
      </c>
      <c r="J124" s="137">
        <v>120</v>
      </c>
      <c r="K124" s="178"/>
    </row>
    <row r="125" spans="2:11" ht="15" customHeight="1" x14ac:dyDescent="0.3">
      <c r="B125" s="176"/>
      <c r="C125" s="137" t="s">
        <v>380</v>
      </c>
      <c r="D125" s="137"/>
      <c r="E125" s="137"/>
      <c r="F125" s="156" t="s">
        <v>332</v>
      </c>
      <c r="G125" s="137"/>
      <c r="H125" s="137" t="s">
        <v>381</v>
      </c>
      <c r="I125" s="137" t="s">
        <v>334</v>
      </c>
      <c r="J125" s="137" t="s">
        <v>382</v>
      </c>
      <c r="K125" s="178"/>
    </row>
    <row r="126" spans="2:11" ht="15" customHeight="1" x14ac:dyDescent="0.3">
      <c r="B126" s="176"/>
      <c r="C126" s="137" t="s">
        <v>281</v>
      </c>
      <c r="D126" s="137"/>
      <c r="E126" s="137"/>
      <c r="F126" s="156" t="s">
        <v>332</v>
      </c>
      <c r="G126" s="137"/>
      <c r="H126" s="137" t="s">
        <v>383</v>
      </c>
      <c r="I126" s="137" t="s">
        <v>334</v>
      </c>
      <c r="J126" s="137" t="s">
        <v>382</v>
      </c>
      <c r="K126" s="178"/>
    </row>
    <row r="127" spans="2:11" ht="15" customHeight="1" x14ac:dyDescent="0.3">
      <c r="B127" s="176"/>
      <c r="C127" s="137" t="s">
        <v>343</v>
      </c>
      <c r="D127" s="137"/>
      <c r="E127" s="137"/>
      <c r="F127" s="156" t="s">
        <v>338</v>
      </c>
      <c r="G127" s="137"/>
      <c r="H127" s="137" t="s">
        <v>344</v>
      </c>
      <c r="I127" s="137" t="s">
        <v>334</v>
      </c>
      <c r="J127" s="137">
        <v>15</v>
      </c>
      <c r="K127" s="178"/>
    </row>
    <row r="128" spans="2:11" ht="15" customHeight="1" x14ac:dyDescent="0.3">
      <c r="B128" s="176"/>
      <c r="C128" s="158" t="s">
        <v>345</v>
      </c>
      <c r="D128" s="158"/>
      <c r="E128" s="158"/>
      <c r="F128" s="159" t="s">
        <v>338</v>
      </c>
      <c r="G128" s="158"/>
      <c r="H128" s="158" t="s">
        <v>346</v>
      </c>
      <c r="I128" s="158" t="s">
        <v>334</v>
      </c>
      <c r="J128" s="158">
        <v>15</v>
      </c>
      <c r="K128" s="178"/>
    </row>
    <row r="129" spans="2:11" ht="15" customHeight="1" x14ac:dyDescent="0.3">
      <c r="B129" s="176"/>
      <c r="C129" s="158" t="s">
        <v>347</v>
      </c>
      <c r="D129" s="158"/>
      <c r="E129" s="158"/>
      <c r="F129" s="159" t="s">
        <v>338</v>
      </c>
      <c r="G129" s="158"/>
      <c r="H129" s="158" t="s">
        <v>348</v>
      </c>
      <c r="I129" s="158" t="s">
        <v>334</v>
      </c>
      <c r="J129" s="158">
        <v>20</v>
      </c>
      <c r="K129" s="178"/>
    </row>
    <row r="130" spans="2:11" ht="15" customHeight="1" x14ac:dyDescent="0.3">
      <c r="B130" s="176"/>
      <c r="C130" s="158" t="s">
        <v>349</v>
      </c>
      <c r="D130" s="158"/>
      <c r="E130" s="158"/>
      <c r="F130" s="159" t="s">
        <v>338</v>
      </c>
      <c r="G130" s="158"/>
      <c r="H130" s="158" t="s">
        <v>350</v>
      </c>
      <c r="I130" s="158" t="s">
        <v>334</v>
      </c>
      <c r="J130" s="158">
        <v>20</v>
      </c>
      <c r="K130" s="178"/>
    </row>
    <row r="131" spans="2:11" ht="15" customHeight="1" x14ac:dyDescent="0.3">
      <c r="B131" s="176"/>
      <c r="C131" s="137" t="s">
        <v>337</v>
      </c>
      <c r="D131" s="137"/>
      <c r="E131" s="137"/>
      <c r="F131" s="156" t="s">
        <v>338</v>
      </c>
      <c r="G131" s="137"/>
      <c r="H131" s="137" t="s">
        <v>371</v>
      </c>
      <c r="I131" s="137" t="s">
        <v>334</v>
      </c>
      <c r="J131" s="137">
        <v>50</v>
      </c>
      <c r="K131" s="178"/>
    </row>
    <row r="132" spans="2:11" ht="15" customHeight="1" x14ac:dyDescent="0.3">
      <c r="B132" s="176"/>
      <c r="C132" s="137" t="s">
        <v>351</v>
      </c>
      <c r="D132" s="137"/>
      <c r="E132" s="137"/>
      <c r="F132" s="156" t="s">
        <v>338</v>
      </c>
      <c r="G132" s="137"/>
      <c r="H132" s="137" t="s">
        <v>371</v>
      </c>
      <c r="I132" s="137" t="s">
        <v>334</v>
      </c>
      <c r="J132" s="137">
        <v>50</v>
      </c>
      <c r="K132" s="178"/>
    </row>
    <row r="133" spans="2:11" ht="15" customHeight="1" x14ac:dyDescent="0.3">
      <c r="B133" s="176"/>
      <c r="C133" s="137" t="s">
        <v>357</v>
      </c>
      <c r="D133" s="137"/>
      <c r="E133" s="137"/>
      <c r="F133" s="156" t="s">
        <v>338</v>
      </c>
      <c r="G133" s="137"/>
      <c r="H133" s="137" t="s">
        <v>371</v>
      </c>
      <c r="I133" s="137" t="s">
        <v>334</v>
      </c>
      <c r="J133" s="137">
        <v>50</v>
      </c>
      <c r="K133" s="178"/>
    </row>
    <row r="134" spans="2:11" ht="15" customHeight="1" x14ac:dyDescent="0.3">
      <c r="B134" s="176"/>
      <c r="C134" s="137" t="s">
        <v>359</v>
      </c>
      <c r="D134" s="137"/>
      <c r="E134" s="137"/>
      <c r="F134" s="156" t="s">
        <v>338</v>
      </c>
      <c r="G134" s="137"/>
      <c r="H134" s="137" t="s">
        <v>371</v>
      </c>
      <c r="I134" s="137" t="s">
        <v>334</v>
      </c>
      <c r="J134" s="137">
        <v>50</v>
      </c>
      <c r="K134" s="178"/>
    </row>
    <row r="135" spans="2:11" ht="15" customHeight="1" x14ac:dyDescent="0.3">
      <c r="B135" s="176"/>
      <c r="C135" s="137" t="s">
        <v>69</v>
      </c>
      <c r="D135" s="137"/>
      <c r="E135" s="137"/>
      <c r="F135" s="156" t="s">
        <v>338</v>
      </c>
      <c r="G135" s="137"/>
      <c r="H135" s="137" t="s">
        <v>384</v>
      </c>
      <c r="I135" s="137" t="s">
        <v>334</v>
      </c>
      <c r="J135" s="137">
        <v>255</v>
      </c>
      <c r="K135" s="178"/>
    </row>
    <row r="136" spans="2:11" ht="15" customHeight="1" x14ac:dyDescent="0.3">
      <c r="B136" s="176"/>
      <c r="C136" s="137" t="s">
        <v>361</v>
      </c>
      <c r="D136" s="137"/>
      <c r="E136" s="137"/>
      <c r="F136" s="156" t="s">
        <v>332</v>
      </c>
      <c r="G136" s="137"/>
      <c r="H136" s="137" t="s">
        <v>385</v>
      </c>
      <c r="I136" s="137" t="s">
        <v>363</v>
      </c>
      <c r="J136" s="137"/>
      <c r="K136" s="178"/>
    </row>
    <row r="137" spans="2:11" ht="15" customHeight="1" x14ac:dyDescent="0.3">
      <c r="B137" s="176"/>
      <c r="C137" s="137" t="s">
        <v>364</v>
      </c>
      <c r="D137" s="137"/>
      <c r="E137" s="137"/>
      <c r="F137" s="156" t="s">
        <v>332</v>
      </c>
      <c r="G137" s="137"/>
      <c r="H137" s="137" t="s">
        <v>386</v>
      </c>
      <c r="I137" s="137" t="s">
        <v>366</v>
      </c>
      <c r="J137" s="137"/>
      <c r="K137" s="178"/>
    </row>
    <row r="138" spans="2:11" ht="15" customHeight="1" x14ac:dyDescent="0.3">
      <c r="B138" s="176"/>
      <c r="C138" s="137" t="s">
        <v>367</v>
      </c>
      <c r="D138" s="137"/>
      <c r="E138" s="137"/>
      <c r="F138" s="156" t="s">
        <v>332</v>
      </c>
      <c r="G138" s="137"/>
      <c r="H138" s="137" t="s">
        <v>367</v>
      </c>
      <c r="I138" s="137" t="s">
        <v>366</v>
      </c>
      <c r="J138" s="137"/>
      <c r="K138" s="178"/>
    </row>
    <row r="139" spans="2:11" ht="15" customHeight="1" x14ac:dyDescent="0.3">
      <c r="B139" s="176"/>
      <c r="C139" s="137" t="s">
        <v>27</v>
      </c>
      <c r="D139" s="137"/>
      <c r="E139" s="137"/>
      <c r="F139" s="156" t="s">
        <v>332</v>
      </c>
      <c r="G139" s="137"/>
      <c r="H139" s="137" t="s">
        <v>387</v>
      </c>
      <c r="I139" s="137" t="s">
        <v>366</v>
      </c>
      <c r="J139" s="137"/>
      <c r="K139" s="178"/>
    </row>
    <row r="140" spans="2:11" ht="15" customHeight="1" x14ac:dyDescent="0.3">
      <c r="B140" s="176"/>
      <c r="C140" s="137" t="s">
        <v>388</v>
      </c>
      <c r="D140" s="137"/>
      <c r="E140" s="137"/>
      <c r="F140" s="156" t="s">
        <v>332</v>
      </c>
      <c r="G140" s="137"/>
      <c r="H140" s="137" t="s">
        <v>389</v>
      </c>
      <c r="I140" s="137" t="s">
        <v>366</v>
      </c>
      <c r="J140" s="137"/>
      <c r="K140" s="178"/>
    </row>
    <row r="141" spans="2:11" ht="15" customHeight="1" x14ac:dyDescent="0.3">
      <c r="B141" s="179"/>
      <c r="C141" s="180"/>
      <c r="D141" s="180"/>
      <c r="E141" s="180"/>
      <c r="F141" s="180"/>
      <c r="G141" s="180"/>
      <c r="H141" s="180"/>
      <c r="I141" s="180"/>
      <c r="J141" s="180"/>
      <c r="K141" s="181"/>
    </row>
    <row r="142" spans="2:11" ht="18.75" customHeight="1" x14ac:dyDescent="0.3">
      <c r="B142" s="134"/>
      <c r="C142" s="134"/>
      <c r="D142" s="134"/>
      <c r="E142" s="134"/>
      <c r="F142" s="168"/>
      <c r="G142" s="134"/>
      <c r="H142" s="134"/>
      <c r="I142" s="134"/>
      <c r="J142" s="134"/>
      <c r="K142" s="134"/>
    </row>
    <row r="143" spans="2:11" ht="18.75" customHeight="1" x14ac:dyDescent="0.3">
      <c r="B143" s="143"/>
      <c r="C143" s="143"/>
      <c r="D143" s="143"/>
      <c r="E143" s="143"/>
      <c r="F143" s="143"/>
      <c r="G143" s="143"/>
      <c r="H143" s="143"/>
      <c r="I143" s="143"/>
      <c r="J143" s="143"/>
      <c r="K143" s="143"/>
    </row>
    <row r="144" spans="2:11" ht="7.5" customHeight="1" x14ac:dyDescent="0.3">
      <c r="B144" s="144"/>
      <c r="C144" s="145"/>
      <c r="D144" s="145"/>
      <c r="E144" s="145"/>
      <c r="F144" s="145"/>
      <c r="G144" s="145"/>
      <c r="H144" s="145"/>
      <c r="I144" s="145"/>
      <c r="J144" s="145"/>
      <c r="K144" s="146"/>
    </row>
    <row r="145" spans="2:11" ht="45" customHeight="1" x14ac:dyDescent="0.3">
      <c r="B145" s="147"/>
      <c r="C145" s="219" t="s">
        <v>390</v>
      </c>
      <c r="D145" s="219"/>
      <c r="E145" s="219"/>
      <c r="F145" s="219"/>
      <c r="G145" s="219"/>
      <c r="H145" s="219"/>
      <c r="I145" s="219"/>
      <c r="J145" s="219"/>
      <c r="K145" s="148"/>
    </row>
    <row r="146" spans="2:11" ht="17.25" customHeight="1" x14ac:dyDescent="0.3">
      <c r="B146" s="147"/>
      <c r="C146" s="149" t="s">
        <v>326</v>
      </c>
      <c r="D146" s="149"/>
      <c r="E146" s="149"/>
      <c r="F146" s="149" t="s">
        <v>327</v>
      </c>
      <c r="G146" s="150"/>
      <c r="H146" s="149" t="s">
        <v>64</v>
      </c>
      <c r="I146" s="149" t="s">
        <v>41</v>
      </c>
      <c r="J146" s="149" t="s">
        <v>328</v>
      </c>
      <c r="K146" s="148"/>
    </row>
    <row r="147" spans="2:11" ht="17.25" customHeight="1" x14ac:dyDescent="0.3">
      <c r="B147" s="147"/>
      <c r="C147" s="151" t="s">
        <v>329</v>
      </c>
      <c r="D147" s="151"/>
      <c r="E147" s="151"/>
      <c r="F147" s="152" t="s">
        <v>330</v>
      </c>
      <c r="G147" s="153"/>
      <c r="H147" s="151"/>
      <c r="I147" s="151"/>
      <c r="J147" s="151" t="s">
        <v>331</v>
      </c>
      <c r="K147" s="148"/>
    </row>
    <row r="148" spans="2:11" ht="5.25" customHeight="1" x14ac:dyDescent="0.3">
      <c r="B148" s="157"/>
      <c r="C148" s="154"/>
      <c r="D148" s="154"/>
      <c r="E148" s="154"/>
      <c r="F148" s="154"/>
      <c r="G148" s="155"/>
      <c r="H148" s="154"/>
      <c r="I148" s="154"/>
      <c r="J148" s="154"/>
      <c r="K148" s="178"/>
    </row>
    <row r="149" spans="2:11" ht="15" customHeight="1" x14ac:dyDescent="0.3">
      <c r="B149" s="157"/>
      <c r="C149" s="182" t="s">
        <v>335</v>
      </c>
      <c r="D149" s="137"/>
      <c r="E149" s="137"/>
      <c r="F149" s="183" t="s">
        <v>332</v>
      </c>
      <c r="G149" s="137"/>
      <c r="H149" s="182" t="s">
        <v>371</v>
      </c>
      <c r="I149" s="182" t="s">
        <v>334</v>
      </c>
      <c r="J149" s="182">
        <v>120</v>
      </c>
      <c r="K149" s="178"/>
    </row>
    <row r="150" spans="2:11" ht="15" customHeight="1" x14ac:dyDescent="0.3">
      <c r="B150" s="157"/>
      <c r="C150" s="182" t="s">
        <v>380</v>
      </c>
      <c r="D150" s="137"/>
      <c r="E150" s="137"/>
      <c r="F150" s="183" t="s">
        <v>332</v>
      </c>
      <c r="G150" s="137"/>
      <c r="H150" s="182" t="s">
        <v>391</v>
      </c>
      <c r="I150" s="182" t="s">
        <v>334</v>
      </c>
      <c r="J150" s="182" t="s">
        <v>382</v>
      </c>
      <c r="K150" s="178"/>
    </row>
    <row r="151" spans="2:11" ht="15" customHeight="1" x14ac:dyDescent="0.3">
      <c r="B151" s="157"/>
      <c r="C151" s="182" t="s">
        <v>281</v>
      </c>
      <c r="D151" s="137"/>
      <c r="E151" s="137"/>
      <c r="F151" s="183" t="s">
        <v>332</v>
      </c>
      <c r="G151" s="137"/>
      <c r="H151" s="182" t="s">
        <v>392</v>
      </c>
      <c r="I151" s="182" t="s">
        <v>334</v>
      </c>
      <c r="J151" s="182" t="s">
        <v>382</v>
      </c>
      <c r="K151" s="178"/>
    </row>
    <row r="152" spans="2:11" ht="15" customHeight="1" x14ac:dyDescent="0.3">
      <c r="B152" s="157"/>
      <c r="C152" s="182" t="s">
        <v>337</v>
      </c>
      <c r="D152" s="137"/>
      <c r="E152" s="137"/>
      <c r="F152" s="183" t="s">
        <v>338</v>
      </c>
      <c r="G152" s="137"/>
      <c r="H152" s="182" t="s">
        <v>371</v>
      </c>
      <c r="I152" s="182" t="s">
        <v>334</v>
      </c>
      <c r="J152" s="182">
        <v>50</v>
      </c>
      <c r="K152" s="178"/>
    </row>
    <row r="153" spans="2:11" ht="15" customHeight="1" x14ac:dyDescent="0.3">
      <c r="B153" s="157"/>
      <c r="C153" s="182" t="s">
        <v>340</v>
      </c>
      <c r="D153" s="137"/>
      <c r="E153" s="137"/>
      <c r="F153" s="183" t="s">
        <v>332</v>
      </c>
      <c r="G153" s="137"/>
      <c r="H153" s="182" t="s">
        <v>371</v>
      </c>
      <c r="I153" s="182" t="s">
        <v>342</v>
      </c>
      <c r="J153" s="182"/>
      <c r="K153" s="178"/>
    </row>
    <row r="154" spans="2:11" ht="15" customHeight="1" x14ac:dyDescent="0.3">
      <c r="B154" s="157"/>
      <c r="C154" s="182" t="s">
        <v>351</v>
      </c>
      <c r="D154" s="137"/>
      <c r="E154" s="137"/>
      <c r="F154" s="183" t="s">
        <v>338</v>
      </c>
      <c r="G154" s="137"/>
      <c r="H154" s="182" t="s">
        <v>371</v>
      </c>
      <c r="I154" s="182" t="s">
        <v>334</v>
      </c>
      <c r="J154" s="182">
        <v>50</v>
      </c>
      <c r="K154" s="178"/>
    </row>
    <row r="155" spans="2:11" ht="15" customHeight="1" x14ac:dyDescent="0.3">
      <c r="B155" s="157"/>
      <c r="C155" s="182" t="s">
        <v>359</v>
      </c>
      <c r="D155" s="137"/>
      <c r="E155" s="137"/>
      <c r="F155" s="183" t="s">
        <v>338</v>
      </c>
      <c r="G155" s="137"/>
      <c r="H155" s="182" t="s">
        <v>371</v>
      </c>
      <c r="I155" s="182" t="s">
        <v>334</v>
      </c>
      <c r="J155" s="182">
        <v>50</v>
      </c>
      <c r="K155" s="178"/>
    </row>
    <row r="156" spans="2:11" ht="15" customHeight="1" x14ac:dyDescent="0.3">
      <c r="B156" s="157"/>
      <c r="C156" s="182" t="s">
        <v>357</v>
      </c>
      <c r="D156" s="137"/>
      <c r="E156" s="137"/>
      <c r="F156" s="183" t="s">
        <v>338</v>
      </c>
      <c r="G156" s="137"/>
      <c r="H156" s="182" t="s">
        <v>371</v>
      </c>
      <c r="I156" s="182" t="s">
        <v>334</v>
      </c>
      <c r="J156" s="182">
        <v>50</v>
      </c>
      <c r="K156" s="178"/>
    </row>
    <row r="157" spans="2:11" ht="15" customHeight="1" x14ac:dyDescent="0.3">
      <c r="B157" s="157"/>
      <c r="C157" s="182" t="s">
        <v>56</v>
      </c>
      <c r="D157" s="137"/>
      <c r="E157" s="137"/>
      <c r="F157" s="183" t="s">
        <v>332</v>
      </c>
      <c r="G157" s="137"/>
      <c r="H157" s="182" t="s">
        <v>393</v>
      </c>
      <c r="I157" s="182" t="s">
        <v>334</v>
      </c>
      <c r="J157" s="182" t="s">
        <v>394</v>
      </c>
      <c r="K157" s="178"/>
    </row>
    <row r="158" spans="2:11" ht="15" customHeight="1" x14ac:dyDescent="0.3">
      <c r="B158" s="157"/>
      <c r="C158" s="182" t="s">
        <v>395</v>
      </c>
      <c r="D158" s="137"/>
      <c r="E158" s="137"/>
      <c r="F158" s="183" t="s">
        <v>332</v>
      </c>
      <c r="G158" s="137"/>
      <c r="H158" s="182" t="s">
        <v>396</v>
      </c>
      <c r="I158" s="182" t="s">
        <v>366</v>
      </c>
      <c r="J158" s="182"/>
      <c r="K158" s="178"/>
    </row>
    <row r="159" spans="2:11" ht="15" customHeight="1" x14ac:dyDescent="0.3">
      <c r="B159" s="184"/>
      <c r="C159" s="166"/>
      <c r="D159" s="166"/>
      <c r="E159" s="166"/>
      <c r="F159" s="166"/>
      <c r="G159" s="166"/>
      <c r="H159" s="166"/>
      <c r="I159" s="166"/>
      <c r="J159" s="166"/>
      <c r="K159" s="185"/>
    </row>
    <row r="160" spans="2:11" ht="18.75" customHeight="1" x14ac:dyDescent="0.3">
      <c r="B160" s="134"/>
      <c r="C160" s="137"/>
      <c r="D160" s="137"/>
      <c r="E160" s="137"/>
      <c r="F160" s="156"/>
      <c r="G160" s="137"/>
      <c r="H160" s="137"/>
      <c r="I160" s="137"/>
      <c r="J160" s="137"/>
      <c r="K160" s="134"/>
    </row>
    <row r="161" spans="2:11" ht="18.75" customHeight="1" x14ac:dyDescent="0.3">
      <c r="B161" s="143"/>
      <c r="C161" s="143"/>
      <c r="D161" s="143"/>
      <c r="E161" s="143"/>
      <c r="F161" s="143"/>
      <c r="G161" s="143"/>
      <c r="H161" s="143"/>
      <c r="I161" s="143"/>
      <c r="J161" s="143"/>
      <c r="K161" s="143"/>
    </row>
    <row r="162" spans="2:11" ht="7.5" customHeight="1" x14ac:dyDescent="0.3">
      <c r="B162" s="124"/>
      <c r="C162" s="125"/>
      <c r="D162" s="125"/>
      <c r="E162" s="125"/>
      <c r="F162" s="125"/>
      <c r="G162" s="125"/>
      <c r="H162" s="125"/>
      <c r="I162" s="125"/>
      <c r="J162" s="125"/>
      <c r="K162" s="126"/>
    </row>
    <row r="163" spans="2:11" ht="45" customHeight="1" x14ac:dyDescent="0.3">
      <c r="B163" s="128"/>
      <c r="C163" s="218" t="s">
        <v>397</v>
      </c>
      <c r="D163" s="218"/>
      <c r="E163" s="218"/>
      <c r="F163" s="218"/>
      <c r="G163" s="218"/>
      <c r="H163" s="218"/>
      <c r="I163" s="218"/>
      <c r="J163" s="218"/>
      <c r="K163" s="129"/>
    </row>
    <row r="164" spans="2:11" ht="17.25" customHeight="1" x14ac:dyDescent="0.3">
      <c r="B164" s="128"/>
      <c r="C164" s="149" t="s">
        <v>326</v>
      </c>
      <c r="D164" s="149"/>
      <c r="E164" s="149"/>
      <c r="F164" s="149" t="s">
        <v>327</v>
      </c>
      <c r="G164" s="186"/>
      <c r="H164" s="187" t="s">
        <v>64</v>
      </c>
      <c r="I164" s="187" t="s">
        <v>41</v>
      </c>
      <c r="J164" s="149" t="s">
        <v>328</v>
      </c>
      <c r="K164" s="129"/>
    </row>
    <row r="165" spans="2:11" ht="17.25" customHeight="1" x14ac:dyDescent="0.3">
      <c r="B165" s="130"/>
      <c r="C165" s="151" t="s">
        <v>329</v>
      </c>
      <c r="D165" s="151"/>
      <c r="E165" s="151"/>
      <c r="F165" s="152" t="s">
        <v>330</v>
      </c>
      <c r="G165" s="188"/>
      <c r="H165" s="189"/>
      <c r="I165" s="189"/>
      <c r="J165" s="151" t="s">
        <v>331</v>
      </c>
      <c r="K165" s="131"/>
    </row>
    <row r="166" spans="2:11" ht="5.25" customHeight="1" x14ac:dyDescent="0.3">
      <c r="B166" s="157"/>
      <c r="C166" s="154"/>
      <c r="D166" s="154"/>
      <c r="E166" s="154"/>
      <c r="F166" s="154"/>
      <c r="G166" s="155"/>
      <c r="H166" s="154"/>
      <c r="I166" s="154"/>
      <c r="J166" s="154"/>
      <c r="K166" s="178"/>
    </row>
    <row r="167" spans="2:11" ht="15" customHeight="1" x14ac:dyDescent="0.3">
      <c r="B167" s="157"/>
      <c r="C167" s="137" t="s">
        <v>335</v>
      </c>
      <c r="D167" s="137"/>
      <c r="E167" s="137"/>
      <c r="F167" s="156" t="s">
        <v>332</v>
      </c>
      <c r="G167" s="137"/>
      <c r="H167" s="137" t="s">
        <v>371</v>
      </c>
      <c r="I167" s="137" t="s">
        <v>334</v>
      </c>
      <c r="J167" s="137">
        <v>120</v>
      </c>
      <c r="K167" s="178"/>
    </row>
    <row r="168" spans="2:11" ht="15" customHeight="1" x14ac:dyDescent="0.3">
      <c r="B168" s="157"/>
      <c r="C168" s="137" t="s">
        <v>380</v>
      </c>
      <c r="D168" s="137"/>
      <c r="E168" s="137"/>
      <c r="F168" s="156" t="s">
        <v>332</v>
      </c>
      <c r="G168" s="137"/>
      <c r="H168" s="137" t="s">
        <v>381</v>
      </c>
      <c r="I168" s="137" t="s">
        <v>334</v>
      </c>
      <c r="J168" s="137" t="s">
        <v>382</v>
      </c>
      <c r="K168" s="178"/>
    </row>
    <row r="169" spans="2:11" ht="15" customHeight="1" x14ac:dyDescent="0.3">
      <c r="B169" s="157"/>
      <c r="C169" s="137" t="s">
        <v>281</v>
      </c>
      <c r="D169" s="137"/>
      <c r="E169" s="137"/>
      <c r="F169" s="156" t="s">
        <v>332</v>
      </c>
      <c r="G169" s="137"/>
      <c r="H169" s="137" t="s">
        <v>398</v>
      </c>
      <c r="I169" s="137" t="s">
        <v>334</v>
      </c>
      <c r="J169" s="137" t="s">
        <v>382</v>
      </c>
      <c r="K169" s="178"/>
    </row>
    <row r="170" spans="2:11" ht="15" customHeight="1" x14ac:dyDescent="0.3">
      <c r="B170" s="157"/>
      <c r="C170" s="137" t="s">
        <v>337</v>
      </c>
      <c r="D170" s="137"/>
      <c r="E170" s="137"/>
      <c r="F170" s="156" t="s">
        <v>338</v>
      </c>
      <c r="G170" s="137"/>
      <c r="H170" s="137" t="s">
        <v>398</v>
      </c>
      <c r="I170" s="137" t="s">
        <v>334</v>
      </c>
      <c r="J170" s="137">
        <v>50</v>
      </c>
      <c r="K170" s="178"/>
    </row>
    <row r="171" spans="2:11" ht="15" customHeight="1" x14ac:dyDescent="0.3">
      <c r="B171" s="157"/>
      <c r="C171" s="137" t="s">
        <v>340</v>
      </c>
      <c r="D171" s="137"/>
      <c r="E171" s="137"/>
      <c r="F171" s="156" t="s">
        <v>332</v>
      </c>
      <c r="G171" s="137"/>
      <c r="H171" s="137" t="s">
        <v>398</v>
      </c>
      <c r="I171" s="137" t="s">
        <v>342</v>
      </c>
      <c r="J171" s="137"/>
      <c r="K171" s="178"/>
    </row>
    <row r="172" spans="2:11" ht="15" customHeight="1" x14ac:dyDescent="0.3">
      <c r="B172" s="157"/>
      <c r="C172" s="137" t="s">
        <v>351</v>
      </c>
      <c r="D172" s="137"/>
      <c r="E172" s="137"/>
      <c r="F172" s="156" t="s">
        <v>338</v>
      </c>
      <c r="G172" s="137"/>
      <c r="H172" s="137" t="s">
        <v>398</v>
      </c>
      <c r="I172" s="137" t="s">
        <v>334</v>
      </c>
      <c r="J172" s="137">
        <v>50</v>
      </c>
      <c r="K172" s="178"/>
    </row>
    <row r="173" spans="2:11" ht="15" customHeight="1" x14ac:dyDescent="0.3">
      <c r="B173" s="157"/>
      <c r="C173" s="137" t="s">
        <v>359</v>
      </c>
      <c r="D173" s="137"/>
      <c r="E173" s="137"/>
      <c r="F173" s="156" t="s">
        <v>338</v>
      </c>
      <c r="G173" s="137"/>
      <c r="H173" s="137" t="s">
        <v>398</v>
      </c>
      <c r="I173" s="137" t="s">
        <v>334</v>
      </c>
      <c r="J173" s="137">
        <v>50</v>
      </c>
      <c r="K173" s="178"/>
    </row>
    <row r="174" spans="2:11" ht="15" customHeight="1" x14ac:dyDescent="0.3">
      <c r="B174" s="157"/>
      <c r="C174" s="137" t="s">
        <v>357</v>
      </c>
      <c r="D174" s="137"/>
      <c r="E174" s="137"/>
      <c r="F174" s="156" t="s">
        <v>338</v>
      </c>
      <c r="G174" s="137"/>
      <c r="H174" s="137" t="s">
        <v>398</v>
      </c>
      <c r="I174" s="137" t="s">
        <v>334</v>
      </c>
      <c r="J174" s="137">
        <v>50</v>
      </c>
      <c r="K174" s="178"/>
    </row>
    <row r="175" spans="2:11" ht="15" customHeight="1" x14ac:dyDescent="0.3">
      <c r="B175" s="157"/>
      <c r="C175" s="137" t="s">
        <v>63</v>
      </c>
      <c r="D175" s="137"/>
      <c r="E175" s="137"/>
      <c r="F175" s="156" t="s">
        <v>332</v>
      </c>
      <c r="G175" s="137"/>
      <c r="H175" s="137" t="s">
        <v>399</v>
      </c>
      <c r="I175" s="137" t="s">
        <v>400</v>
      </c>
      <c r="J175" s="137"/>
      <c r="K175" s="178"/>
    </row>
    <row r="176" spans="2:11" ht="15" customHeight="1" x14ac:dyDescent="0.3">
      <c r="B176" s="157"/>
      <c r="C176" s="137" t="s">
        <v>41</v>
      </c>
      <c r="D176" s="137"/>
      <c r="E176" s="137"/>
      <c r="F176" s="156" t="s">
        <v>332</v>
      </c>
      <c r="G176" s="137"/>
      <c r="H176" s="137" t="s">
        <v>401</v>
      </c>
      <c r="I176" s="137" t="s">
        <v>402</v>
      </c>
      <c r="J176" s="137">
        <v>1</v>
      </c>
      <c r="K176" s="178"/>
    </row>
    <row r="177" spans="2:11" ht="15" customHeight="1" x14ac:dyDescent="0.3">
      <c r="B177" s="157"/>
      <c r="C177" s="137" t="s">
        <v>40</v>
      </c>
      <c r="D177" s="137"/>
      <c r="E177" s="137"/>
      <c r="F177" s="156" t="s">
        <v>332</v>
      </c>
      <c r="G177" s="137"/>
      <c r="H177" s="137" t="s">
        <v>403</v>
      </c>
      <c r="I177" s="137" t="s">
        <v>334</v>
      </c>
      <c r="J177" s="137">
        <v>20</v>
      </c>
      <c r="K177" s="178"/>
    </row>
    <row r="178" spans="2:11" ht="15" customHeight="1" x14ac:dyDescent="0.3">
      <c r="B178" s="157"/>
      <c r="C178" s="137" t="s">
        <v>64</v>
      </c>
      <c r="D178" s="137"/>
      <c r="E178" s="137"/>
      <c r="F178" s="156" t="s">
        <v>332</v>
      </c>
      <c r="G178" s="137"/>
      <c r="H178" s="137" t="s">
        <v>404</v>
      </c>
      <c r="I178" s="137" t="s">
        <v>334</v>
      </c>
      <c r="J178" s="137">
        <v>255</v>
      </c>
      <c r="K178" s="178"/>
    </row>
    <row r="179" spans="2:11" ht="15" customHeight="1" x14ac:dyDescent="0.3">
      <c r="B179" s="157"/>
      <c r="C179" s="137" t="s">
        <v>65</v>
      </c>
      <c r="D179" s="137"/>
      <c r="E179" s="137"/>
      <c r="F179" s="156" t="s">
        <v>332</v>
      </c>
      <c r="G179" s="137"/>
      <c r="H179" s="137" t="s">
        <v>297</v>
      </c>
      <c r="I179" s="137" t="s">
        <v>334</v>
      </c>
      <c r="J179" s="137">
        <v>10</v>
      </c>
      <c r="K179" s="178"/>
    </row>
    <row r="180" spans="2:11" ht="15" customHeight="1" x14ac:dyDescent="0.3">
      <c r="B180" s="157"/>
      <c r="C180" s="137" t="s">
        <v>66</v>
      </c>
      <c r="D180" s="137"/>
      <c r="E180" s="137"/>
      <c r="F180" s="156" t="s">
        <v>332</v>
      </c>
      <c r="G180" s="137"/>
      <c r="H180" s="137" t="s">
        <v>405</v>
      </c>
      <c r="I180" s="137" t="s">
        <v>366</v>
      </c>
      <c r="J180" s="137"/>
      <c r="K180" s="178"/>
    </row>
    <row r="181" spans="2:11" ht="15" customHeight="1" x14ac:dyDescent="0.3">
      <c r="B181" s="157"/>
      <c r="C181" s="137" t="s">
        <v>406</v>
      </c>
      <c r="D181" s="137"/>
      <c r="E181" s="137"/>
      <c r="F181" s="156" t="s">
        <v>332</v>
      </c>
      <c r="G181" s="137"/>
      <c r="H181" s="137" t="s">
        <v>407</v>
      </c>
      <c r="I181" s="137" t="s">
        <v>366</v>
      </c>
      <c r="J181" s="137"/>
      <c r="K181" s="178"/>
    </row>
    <row r="182" spans="2:11" ht="15" customHeight="1" x14ac:dyDescent="0.3">
      <c r="B182" s="157"/>
      <c r="C182" s="137" t="s">
        <v>395</v>
      </c>
      <c r="D182" s="137"/>
      <c r="E182" s="137"/>
      <c r="F182" s="156" t="s">
        <v>332</v>
      </c>
      <c r="G182" s="137"/>
      <c r="H182" s="137" t="s">
        <v>408</v>
      </c>
      <c r="I182" s="137" t="s">
        <v>366</v>
      </c>
      <c r="J182" s="137"/>
      <c r="K182" s="178"/>
    </row>
    <row r="183" spans="2:11" ht="15" customHeight="1" x14ac:dyDescent="0.3">
      <c r="B183" s="157"/>
      <c r="C183" s="137" t="s">
        <v>68</v>
      </c>
      <c r="D183" s="137"/>
      <c r="E183" s="137"/>
      <c r="F183" s="156" t="s">
        <v>338</v>
      </c>
      <c r="G183" s="137"/>
      <c r="H183" s="137" t="s">
        <v>409</v>
      </c>
      <c r="I183" s="137" t="s">
        <v>334</v>
      </c>
      <c r="J183" s="137">
        <v>50</v>
      </c>
      <c r="K183" s="178"/>
    </row>
    <row r="184" spans="2:11" ht="15" customHeight="1" x14ac:dyDescent="0.3">
      <c r="B184" s="157"/>
      <c r="C184" s="137" t="s">
        <v>410</v>
      </c>
      <c r="D184" s="137"/>
      <c r="E184" s="137"/>
      <c r="F184" s="156" t="s">
        <v>338</v>
      </c>
      <c r="G184" s="137"/>
      <c r="H184" s="137" t="s">
        <v>411</v>
      </c>
      <c r="I184" s="137" t="s">
        <v>412</v>
      </c>
      <c r="J184" s="137"/>
      <c r="K184" s="178"/>
    </row>
    <row r="185" spans="2:11" ht="15" customHeight="1" x14ac:dyDescent="0.3">
      <c r="B185" s="157"/>
      <c r="C185" s="137" t="s">
        <v>413</v>
      </c>
      <c r="D185" s="137"/>
      <c r="E185" s="137"/>
      <c r="F185" s="156" t="s">
        <v>338</v>
      </c>
      <c r="G185" s="137"/>
      <c r="H185" s="137" t="s">
        <v>414</v>
      </c>
      <c r="I185" s="137" t="s">
        <v>412</v>
      </c>
      <c r="J185" s="137"/>
      <c r="K185" s="178"/>
    </row>
    <row r="186" spans="2:11" ht="15" customHeight="1" x14ac:dyDescent="0.3">
      <c r="B186" s="157"/>
      <c r="C186" s="137" t="s">
        <v>415</v>
      </c>
      <c r="D186" s="137"/>
      <c r="E186" s="137"/>
      <c r="F186" s="156" t="s">
        <v>338</v>
      </c>
      <c r="G186" s="137"/>
      <c r="H186" s="137" t="s">
        <v>416</v>
      </c>
      <c r="I186" s="137" t="s">
        <v>412</v>
      </c>
      <c r="J186" s="137"/>
      <c r="K186" s="178"/>
    </row>
    <row r="187" spans="2:11" ht="15" customHeight="1" x14ac:dyDescent="0.3">
      <c r="B187" s="157"/>
      <c r="C187" s="190" t="s">
        <v>417</v>
      </c>
      <c r="D187" s="137"/>
      <c r="E187" s="137"/>
      <c r="F187" s="156" t="s">
        <v>338</v>
      </c>
      <c r="G187" s="137"/>
      <c r="H187" s="137" t="s">
        <v>418</v>
      </c>
      <c r="I187" s="137" t="s">
        <v>419</v>
      </c>
      <c r="J187" s="191" t="s">
        <v>420</v>
      </c>
      <c r="K187" s="178"/>
    </row>
    <row r="188" spans="2:11" ht="15" customHeight="1" x14ac:dyDescent="0.3">
      <c r="B188" s="157"/>
      <c r="C188" s="142" t="s">
        <v>31</v>
      </c>
      <c r="D188" s="137"/>
      <c r="E188" s="137"/>
      <c r="F188" s="156" t="s">
        <v>332</v>
      </c>
      <c r="G188" s="137"/>
      <c r="H188" s="134" t="s">
        <v>421</v>
      </c>
      <c r="I188" s="137" t="s">
        <v>422</v>
      </c>
      <c r="J188" s="137"/>
      <c r="K188" s="178"/>
    </row>
    <row r="189" spans="2:11" ht="15" customHeight="1" x14ac:dyDescent="0.3">
      <c r="B189" s="157"/>
      <c r="C189" s="142" t="s">
        <v>423</v>
      </c>
      <c r="D189" s="137"/>
      <c r="E189" s="137"/>
      <c r="F189" s="156" t="s">
        <v>332</v>
      </c>
      <c r="G189" s="137"/>
      <c r="H189" s="137" t="s">
        <v>424</v>
      </c>
      <c r="I189" s="137" t="s">
        <v>366</v>
      </c>
      <c r="J189" s="137"/>
      <c r="K189" s="178"/>
    </row>
    <row r="190" spans="2:11" ht="15" customHeight="1" x14ac:dyDescent="0.3">
      <c r="B190" s="157"/>
      <c r="C190" s="142" t="s">
        <v>425</v>
      </c>
      <c r="D190" s="137"/>
      <c r="E190" s="137"/>
      <c r="F190" s="156" t="s">
        <v>332</v>
      </c>
      <c r="G190" s="137"/>
      <c r="H190" s="137" t="s">
        <v>426</v>
      </c>
      <c r="I190" s="137" t="s">
        <v>366</v>
      </c>
      <c r="J190" s="137"/>
      <c r="K190" s="178"/>
    </row>
    <row r="191" spans="2:11" ht="15" customHeight="1" x14ac:dyDescent="0.3">
      <c r="B191" s="157"/>
      <c r="C191" s="142" t="s">
        <v>427</v>
      </c>
      <c r="D191" s="137"/>
      <c r="E191" s="137"/>
      <c r="F191" s="156" t="s">
        <v>338</v>
      </c>
      <c r="G191" s="137"/>
      <c r="H191" s="137" t="s">
        <v>428</v>
      </c>
      <c r="I191" s="137" t="s">
        <v>366</v>
      </c>
      <c r="J191" s="137"/>
      <c r="K191" s="178"/>
    </row>
    <row r="192" spans="2:11" ht="15" customHeight="1" x14ac:dyDescent="0.3">
      <c r="B192" s="184"/>
      <c r="C192" s="192"/>
      <c r="D192" s="166"/>
      <c r="E192" s="166"/>
      <c r="F192" s="166"/>
      <c r="G192" s="166"/>
      <c r="H192" s="166"/>
      <c r="I192" s="166"/>
      <c r="J192" s="166"/>
      <c r="K192" s="185"/>
    </row>
    <row r="193" spans="2:11" ht="18.75" customHeight="1" x14ac:dyDescent="0.3">
      <c r="B193" s="134"/>
      <c r="C193" s="137"/>
      <c r="D193" s="137"/>
      <c r="E193" s="137"/>
      <c r="F193" s="156"/>
      <c r="G193" s="137"/>
      <c r="H193" s="137"/>
      <c r="I193" s="137"/>
      <c r="J193" s="137"/>
      <c r="K193" s="134"/>
    </row>
    <row r="194" spans="2:11" ht="18.75" customHeight="1" x14ac:dyDescent="0.3">
      <c r="B194" s="134"/>
      <c r="C194" s="137"/>
      <c r="D194" s="137"/>
      <c r="E194" s="137"/>
      <c r="F194" s="156"/>
      <c r="G194" s="137"/>
      <c r="H194" s="137"/>
      <c r="I194" s="137"/>
      <c r="J194" s="137"/>
      <c r="K194" s="134"/>
    </row>
    <row r="195" spans="2:11" ht="18.75" customHeight="1" x14ac:dyDescent="0.3">
      <c r="B195" s="143"/>
      <c r="C195" s="143"/>
      <c r="D195" s="143"/>
      <c r="E195" s="143"/>
      <c r="F195" s="143"/>
      <c r="G195" s="143"/>
      <c r="H195" s="143"/>
      <c r="I195" s="143"/>
      <c r="J195" s="143"/>
      <c r="K195" s="143"/>
    </row>
    <row r="196" spans="2:11" x14ac:dyDescent="0.3">
      <c r="B196" s="124"/>
      <c r="C196" s="125"/>
      <c r="D196" s="125"/>
      <c r="E196" s="125"/>
      <c r="F196" s="125"/>
      <c r="G196" s="125"/>
      <c r="H196" s="125"/>
      <c r="I196" s="125"/>
      <c r="J196" s="125"/>
      <c r="K196" s="126"/>
    </row>
    <row r="197" spans="2:11" ht="22.2" x14ac:dyDescent="0.3">
      <c r="B197" s="128"/>
      <c r="C197" s="218" t="s">
        <v>429</v>
      </c>
      <c r="D197" s="218"/>
      <c r="E197" s="218"/>
      <c r="F197" s="218"/>
      <c r="G197" s="218"/>
      <c r="H197" s="218"/>
      <c r="I197" s="218"/>
      <c r="J197" s="218"/>
      <c r="K197" s="129"/>
    </row>
    <row r="198" spans="2:11" ht="25.5" customHeight="1" x14ac:dyDescent="0.3">
      <c r="B198" s="128"/>
      <c r="C198" s="193" t="s">
        <v>430</v>
      </c>
      <c r="D198" s="193"/>
      <c r="E198" s="193"/>
      <c r="F198" s="193" t="s">
        <v>431</v>
      </c>
      <c r="G198" s="194"/>
      <c r="H198" s="217" t="s">
        <v>432</v>
      </c>
      <c r="I198" s="217"/>
      <c r="J198" s="217"/>
      <c r="K198" s="129"/>
    </row>
    <row r="199" spans="2:11" ht="5.25" customHeight="1" x14ac:dyDescent="0.3">
      <c r="B199" s="157"/>
      <c r="C199" s="154"/>
      <c r="D199" s="154"/>
      <c r="E199" s="154"/>
      <c r="F199" s="154"/>
      <c r="G199" s="137"/>
      <c r="H199" s="154"/>
      <c r="I199" s="154"/>
      <c r="J199" s="154"/>
      <c r="K199" s="178"/>
    </row>
    <row r="200" spans="2:11" ht="15" customHeight="1" x14ac:dyDescent="0.3">
      <c r="B200" s="157"/>
      <c r="C200" s="137" t="s">
        <v>422</v>
      </c>
      <c r="D200" s="137"/>
      <c r="E200" s="137"/>
      <c r="F200" s="156" t="s">
        <v>32</v>
      </c>
      <c r="G200" s="137"/>
      <c r="H200" s="216" t="s">
        <v>433</v>
      </c>
      <c r="I200" s="216"/>
      <c r="J200" s="216"/>
      <c r="K200" s="178"/>
    </row>
    <row r="201" spans="2:11" ht="15" customHeight="1" x14ac:dyDescent="0.3">
      <c r="B201" s="157"/>
      <c r="C201" s="163"/>
      <c r="D201" s="137"/>
      <c r="E201" s="137"/>
      <c r="F201" s="156" t="s">
        <v>33</v>
      </c>
      <c r="G201" s="137"/>
      <c r="H201" s="216" t="s">
        <v>434</v>
      </c>
      <c r="I201" s="216"/>
      <c r="J201" s="216"/>
      <c r="K201" s="178"/>
    </row>
    <row r="202" spans="2:11" ht="15" customHeight="1" x14ac:dyDescent="0.3">
      <c r="B202" s="157"/>
      <c r="C202" s="163"/>
      <c r="D202" s="137"/>
      <c r="E202" s="137"/>
      <c r="F202" s="156" t="s">
        <v>36</v>
      </c>
      <c r="G202" s="137"/>
      <c r="H202" s="216" t="s">
        <v>435</v>
      </c>
      <c r="I202" s="216"/>
      <c r="J202" s="216"/>
      <c r="K202" s="178"/>
    </row>
    <row r="203" spans="2:11" ht="15" customHeight="1" x14ac:dyDescent="0.3">
      <c r="B203" s="157"/>
      <c r="C203" s="137"/>
      <c r="D203" s="137"/>
      <c r="E203" s="137"/>
      <c r="F203" s="156" t="s">
        <v>34</v>
      </c>
      <c r="G203" s="137"/>
      <c r="H203" s="216" t="s">
        <v>436</v>
      </c>
      <c r="I203" s="216"/>
      <c r="J203" s="216"/>
      <c r="K203" s="178"/>
    </row>
    <row r="204" spans="2:11" ht="15" customHeight="1" x14ac:dyDescent="0.3">
      <c r="B204" s="157"/>
      <c r="C204" s="137"/>
      <c r="D204" s="137"/>
      <c r="E204" s="137"/>
      <c r="F204" s="156" t="s">
        <v>35</v>
      </c>
      <c r="G204" s="137"/>
      <c r="H204" s="216" t="s">
        <v>437</v>
      </c>
      <c r="I204" s="216"/>
      <c r="J204" s="216"/>
      <c r="K204" s="178"/>
    </row>
    <row r="205" spans="2:11" ht="15" customHeight="1" x14ac:dyDescent="0.3">
      <c r="B205" s="157"/>
      <c r="C205" s="137"/>
      <c r="D205" s="137"/>
      <c r="E205" s="137"/>
      <c r="F205" s="156"/>
      <c r="G205" s="137"/>
      <c r="H205" s="137"/>
      <c r="I205" s="137"/>
      <c r="J205" s="137"/>
      <c r="K205" s="178"/>
    </row>
    <row r="206" spans="2:11" ht="15" customHeight="1" x14ac:dyDescent="0.3">
      <c r="B206" s="157"/>
      <c r="C206" s="137" t="s">
        <v>378</v>
      </c>
      <c r="D206" s="137"/>
      <c r="E206" s="137"/>
      <c r="F206" s="156" t="s">
        <v>47</v>
      </c>
      <c r="G206" s="137"/>
      <c r="H206" s="216" t="s">
        <v>438</v>
      </c>
      <c r="I206" s="216"/>
      <c r="J206" s="216"/>
      <c r="K206" s="178"/>
    </row>
    <row r="207" spans="2:11" ht="15" customHeight="1" x14ac:dyDescent="0.3">
      <c r="B207" s="157"/>
      <c r="C207" s="163"/>
      <c r="D207" s="137"/>
      <c r="E207" s="137"/>
      <c r="F207" s="156" t="s">
        <v>278</v>
      </c>
      <c r="G207" s="137"/>
      <c r="H207" s="216" t="s">
        <v>279</v>
      </c>
      <c r="I207" s="216"/>
      <c r="J207" s="216"/>
      <c r="K207" s="178"/>
    </row>
    <row r="208" spans="2:11" ht="15" customHeight="1" x14ac:dyDescent="0.3">
      <c r="B208" s="157"/>
      <c r="C208" s="137"/>
      <c r="D208" s="137"/>
      <c r="E208" s="137"/>
      <c r="F208" s="156" t="s">
        <v>276</v>
      </c>
      <c r="G208" s="137"/>
      <c r="H208" s="216" t="s">
        <v>439</v>
      </c>
      <c r="I208" s="216"/>
      <c r="J208" s="216"/>
      <c r="K208" s="178"/>
    </row>
    <row r="209" spans="2:11" ht="15" customHeight="1" x14ac:dyDescent="0.3">
      <c r="B209" s="195"/>
      <c r="C209" s="163"/>
      <c r="D209" s="163"/>
      <c r="E209" s="163"/>
      <c r="F209" s="156" t="s">
        <v>44</v>
      </c>
      <c r="G209" s="142"/>
      <c r="H209" s="215" t="s">
        <v>280</v>
      </c>
      <c r="I209" s="215"/>
      <c r="J209" s="215"/>
      <c r="K209" s="196"/>
    </row>
    <row r="210" spans="2:11" ht="15" customHeight="1" x14ac:dyDescent="0.3">
      <c r="B210" s="195"/>
      <c r="C210" s="163"/>
      <c r="D210" s="163"/>
      <c r="E210" s="163"/>
      <c r="F210" s="156" t="s">
        <v>263</v>
      </c>
      <c r="G210" s="142"/>
      <c r="H210" s="215" t="s">
        <v>440</v>
      </c>
      <c r="I210" s="215"/>
      <c r="J210" s="215"/>
      <c r="K210" s="196"/>
    </row>
    <row r="211" spans="2:11" ht="15" customHeight="1" x14ac:dyDescent="0.3">
      <c r="B211" s="195"/>
      <c r="C211" s="163"/>
      <c r="D211" s="163"/>
      <c r="E211" s="163"/>
      <c r="F211" s="197"/>
      <c r="G211" s="142"/>
      <c r="H211" s="198"/>
      <c r="I211" s="198"/>
      <c r="J211" s="198"/>
      <c r="K211" s="196"/>
    </row>
    <row r="212" spans="2:11" ht="15" customHeight="1" x14ac:dyDescent="0.3">
      <c r="B212" s="195"/>
      <c r="C212" s="137" t="s">
        <v>402</v>
      </c>
      <c r="D212" s="163"/>
      <c r="E212" s="163"/>
      <c r="F212" s="156">
        <v>1</v>
      </c>
      <c r="G212" s="142"/>
      <c r="H212" s="215" t="s">
        <v>441</v>
      </c>
      <c r="I212" s="215"/>
      <c r="J212" s="215"/>
      <c r="K212" s="196"/>
    </row>
    <row r="213" spans="2:11" ht="15" customHeight="1" x14ac:dyDescent="0.3">
      <c r="B213" s="195"/>
      <c r="C213" s="163"/>
      <c r="D213" s="163"/>
      <c r="E213" s="163"/>
      <c r="F213" s="156">
        <v>2</v>
      </c>
      <c r="G213" s="142"/>
      <c r="H213" s="215" t="s">
        <v>442</v>
      </c>
      <c r="I213" s="215"/>
      <c r="J213" s="215"/>
      <c r="K213" s="196"/>
    </row>
    <row r="214" spans="2:11" ht="15" customHeight="1" x14ac:dyDescent="0.3">
      <c r="B214" s="195"/>
      <c r="C214" s="163"/>
      <c r="D214" s="163"/>
      <c r="E214" s="163"/>
      <c r="F214" s="156">
        <v>3</v>
      </c>
      <c r="G214" s="142"/>
      <c r="H214" s="215" t="s">
        <v>443</v>
      </c>
      <c r="I214" s="215"/>
      <c r="J214" s="215"/>
      <c r="K214" s="196"/>
    </row>
    <row r="215" spans="2:11" ht="15" customHeight="1" x14ac:dyDescent="0.3">
      <c r="B215" s="195"/>
      <c r="C215" s="163"/>
      <c r="D215" s="163"/>
      <c r="E215" s="163"/>
      <c r="F215" s="156">
        <v>4</v>
      </c>
      <c r="G215" s="142"/>
      <c r="H215" s="215" t="s">
        <v>444</v>
      </c>
      <c r="I215" s="215"/>
      <c r="J215" s="215"/>
      <c r="K215" s="196"/>
    </row>
    <row r="216" spans="2:11" ht="12.75" customHeight="1" x14ac:dyDescent="0.3">
      <c r="B216" s="199"/>
      <c r="C216" s="200"/>
      <c r="D216" s="200"/>
      <c r="E216" s="200"/>
      <c r="F216" s="200"/>
      <c r="G216" s="200"/>
      <c r="H216" s="200"/>
      <c r="I216" s="200"/>
      <c r="J216" s="200"/>
      <c r="K216" s="201"/>
    </row>
  </sheetData>
  <sheetProtection algorithmName="SHA-512" hashValue="mM15dlMwEnsjm484rkGxo+xSXmtTW3apecC3TPjGdNTZqzkpsRBQ9bBr96AFxb32iL4r7N4EOBBTmp/mONqQOQ==" saltValue="1D/p2qBq036xayTXMKX30Q==" spinCount="100000" sheet="1" objects="1" scenarios="1" formatCells="0" formatColumns="0" formatRows="0" insertColumns="0" insertRows="0" insertHyperlinks="0" deleteColumns="0" deleteRows="0" sort="0" autoFilter="0" pivotTables="0"/>
  <mergeCells count="77"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  <mergeCell ref="C23:J23"/>
    <mergeCell ref="D25:J25"/>
    <mergeCell ref="C24:J24"/>
    <mergeCell ref="F18:J18"/>
    <mergeCell ref="F21:J21"/>
    <mergeCell ref="F19:J19"/>
    <mergeCell ref="F20:J20"/>
    <mergeCell ref="D31:J31"/>
    <mergeCell ref="D32:J32"/>
    <mergeCell ref="D29:J29"/>
    <mergeCell ref="D28:J28"/>
    <mergeCell ref="D26:J2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D59:J59"/>
    <mergeCell ref="D60:J60"/>
    <mergeCell ref="D63:J63"/>
    <mergeCell ref="D61:J61"/>
    <mergeCell ref="D58:J58"/>
    <mergeCell ref="D68:J68"/>
    <mergeCell ref="D66:J66"/>
    <mergeCell ref="D65:J65"/>
    <mergeCell ref="D67:J67"/>
    <mergeCell ref="D64:J64"/>
    <mergeCell ref="C163:J163"/>
    <mergeCell ref="C120:J120"/>
    <mergeCell ref="C145:J145"/>
    <mergeCell ref="C100:J100"/>
    <mergeCell ref="C73:J73"/>
    <mergeCell ref="H198:J198"/>
    <mergeCell ref="C197:J197"/>
    <mergeCell ref="H206:J206"/>
    <mergeCell ref="H204:J204"/>
    <mergeCell ref="H202:J202"/>
    <mergeCell ref="H200:J200"/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D.1.4.2 - ZTI</vt:lpstr>
      <vt:lpstr>Pokyny pro vyplnění</vt:lpstr>
      <vt:lpstr>'D.1.4.2 - ZTI'!Názvy_tisku</vt:lpstr>
      <vt:lpstr>'D.1.4.2 - ZTI'!Oblast_tisku</vt:lpstr>
      <vt:lpstr>'Pokyny pro vyplnění'!Oblast_tisku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Krčál</dc:creator>
  <cp:lastModifiedBy>Jan Fried</cp:lastModifiedBy>
  <dcterms:created xsi:type="dcterms:W3CDTF">2018-09-23T16:01:00Z</dcterms:created>
  <dcterms:modified xsi:type="dcterms:W3CDTF">2018-09-25T12:52:40Z</dcterms:modified>
</cp:coreProperties>
</file>